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40" yWindow="0" windowWidth="44960" windowHeight="22600" tabRatio="500"/>
  </bookViews>
  <sheets>
    <sheet name="indice" sheetId="6" r:id="rId1"/>
    <sheet name="1. CNE86" sheetId="1" r:id="rId2"/>
    <sheet name="2. CNE95" sheetId="2" r:id="rId3"/>
    <sheet name="3. CNTR95 anual" sheetId="3" r:id="rId4"/>
    <sheet name="4. CNE00" sheetId="4" r:id="rId5"/>
    <sheet name="5. CNTR00 anual" sheetId="5" r:id="rId6"/>
    <sheet name="6. CNE08" sheetId="7" r:id="rId7"/>
    <sheet name="7. CNTR08 anual" sheetId="8" r:id="rId8"/>
    <sheet name="8. CNE&amp;TR10" sheetId="9" r:id="rId9"/>
    <sheet name="9. OTROS" sheetId="11" r:id="rId10"/>
    <sheet name="10. Alcaide 2000b" sheetId="12" r:id="rId11"/>
    <sheet name="11. cntr trimestral" sheetId="13" r:id="rId1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1" l="1"/>
  <c r="E25" i="11"/>
  <c r="F25" i="11"/>
  <c r="G25" i="11"/>
  <c r="H25" i="11"/>
  <c r="I25" i="11"/>
  <c r="J25" i="11"/>
  <c r="K25" i="11"/>
  <c r="L25" i="11"/>
  <c r="M25" i="11"/>
  <c r="C25" i="11"/>
  <c r="L11" i="11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C27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H28" i="7"/>
  <c r="T28" i="7"/>
  <c r="S28" i="7"/>
  <c r="R28" i="7"/>
  <c r="Q28" i="7"/>
  <c r="P28" i="7"/>
  <c r="O28" i="7"/>
  <c r="N28" i="7"/>
  <c r="M28" i="7"/>
  <c r="L28" i="7"/>
  <c r="K28" i="7"/>
  <c r="J28" i="7"/>
  <c r="I28" i="7"/>
  <c r="D20" i="4"/>
  <c r="E20" i="4"/>
  <c r="F20" i="4"/>
  <c r="G20" i="4"/>
  <c r="H20" i="4"/>
  <c r="I20" i="4"/>
  <c r="J20" i="4"/>
  <c r="K20" i="4"/>
  <c r="L20" i="4"/>
  <c r="C20" i="4"/>
  <c r="L21" i="4"/>
  <c r="K21" i="4"/>
  <c r="J21" i="4"/>
  <c r="I21" i="4"/>
  <c r="H21" i="4"/>
  <c r="G21" i="4"/>
  <c r="F21" i="4"/>
  <c r="E21" i="4"/>
  <c r="D21" i="4"/>
  <c r="C21" i="4"/>
  <c r="D19" i="2"/>
  <c r="E19" i="2"/>
  <c r="F19" i="2"/>
  <c r="G19" i="2"/>
  <c r="H19" i="2"/>
  <c r="I19" i="2"/>
  <c r="J19" i="2"/>
  <c r="K19" i="2"/>
  <c r="C19" i="2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C49" i="1"/>
  <c r="C48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C36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C33" i="1"/>
  <c r="C34" i="1"/>
  <c r="C23" i="9"/>
  <c r="C24" i="9"/>
  <c r="V17" i="9"/>
  <c r="C17" i="9"/>
  <c r="C16" i="9"/>
  <c r="C94" i="13"/>
  <c r="S161" i="13"/>
  <c r="O161" i="13"/>
  <c r="K161" i="13"/>
  <c r="G161" i="13"/>
  <c r="C161" i="13"/>
  <c r="S160" i="13"/>
  <c r="O160" i="13"/>
  <c r="K160" i="13"/>
  <c r="G160" i="13"/>
  <c r="C160" i="13"/>
  <c r="S159" i="13"/>
  <c r="O159" i="13"/>
  <c r="K159" i="13"/>
  <c r="G159" i="13"/>
  <c r="C159" i="13"/>
  <c r="S158" i="13"/>
  <c r="O158" i="13"/>
  <c r="K158" i="13"/>
  <c r="G158" i="13"/>
  <c r="C158" i="13"/>
  <c r="G157" i="13"/>
  <c r="K157" i="13"/>
  <c r="O157" i="13"/>
  <c r="S157" i="13"/>
  <c r="AM138" i="13"/>
  <c r="AI138" i="13"/>
  <c r="AE138" i="13"/>
  <c r="AA138" i="13"/>
  <c r="W138" i="13"/>
  <c r="S138" i="13"/>
  <c r="O138" i="13"/>
  <c r="K138" i="13"/>
  <c r="G138" i="13"/>
  <c r="C138" i="13"/>
  <c r="AM137" i="13"/>
  <c r="AI137" i="13"/>
  <c r="AE137" i="13"/>
  <c r="AA137" i="13"/>
  <c r="W137" i="13"/>
  <c r="S137" i="13"/>
  <c r="O137" i="13"/>
  <c r="K137" i="13"/>
  <c r="G137" i="13"/>
  <c r="C137" i="13"/>
  <c r="AM136" i="13"/>
  <c r="AI136" i="13"/>
  <c r="AE136" i="13"/>
  <c r="AA136" i="13"/>
  <c r="W136" i="13"/>
  <c r="S136" i="13"/>
  <c r="O136" i="13"/>
  <c r="K136" i="13"/>
  <c r="G136" i="13"/>
  <c r="C136" i="13"/>
  <c r="AM135" i="13"/>
  <c r="AI135" i="13"/>
  <c r="AE135" i="13"/>
  <c r="AA135" i="13"/>
  <c r="W135" i="13"/>
  <c r="S135" i="13"/>
  <c r="O135" i="13"/>
  <c r="K135" i="13"/>
  <c r="G135" i="13"/>
  <c r="C135" i="13"/>
  <c r="G134" i="13"/>
  <c r="K134" i="13"/>
  <c r="O134" i="13"/>
  <c r="S134" i="13"/>
  <c r="W134" i="13"/>
  <c r="AA134" i="13"/>
  <c r="AE134" i="13"/>
  <c r="AI134" i="13"/>
  <c r="AM134" i="13"/>
  <c r="AI115" i="13"/>
  <c r="AE115" i="13"/>
  <c r="AA115" i="13"/>
  <c r="W115" i="13"/>
  <c r="S115" i="13"/>
  <c r="O115" i="13"/>
  <c r="K115" i="13"/>
  <c r="G115" i="13"/>
  <c r="C115" i="13"/>
  <c r="AI114" i="13"/>
  <c r="AE114" i="13"/>
  <c r="AA114" i="13"/>
  <c r="W114" i="13"/>
  <c r="S114" i="13"/>
  <c r="O114" i="13"/>
  <c r="K114" i="13"/>
  <c r="G114" i="13"/>
  <c r="C114" i="13"/>
  <c r="AI113" i="13"/>
  <c r="AE113" i="13"/>
  <c r="AA113" i="13"/>
  <c r="W113" i="13"/>
  <c r="S113" i="13"/>
  <c r="O113" i="13"/>
  <c r="K113" i="13"/>
  <c r="G113" i="13"/>
  <c r="C113" i="13"/>
  <c r="G112" i="13"/>
  <c r="K112" i="13"/>
  <c r="O112" i="13"/>
  <c r="S112" i="13"/>
  <c r="W112" i="13"/>
  <c r="AA112" i="13"/>
  <c r="AE112" i="13"/>
  <c r="AI112" i="13"/>
  <c r="BO96" i="13"/>
  <c r="BK96" i="13"/>
  <c r="BG96" i="13"/>
  <c r="BC96" i="13"/>
  <c r="AY96" i="13"/>
  <c r="AU96" i="13"/>
  <c r="AQ96" i="13"/>
  <c r="AM96" i="13"/>
  <c r="AI96" i="13"/>
  <c r="AE96" i="13"/>
  <c r="AA96" i="13"/>
  <c r="W96" i="13"/>
  <c r="S96" i="13"/>
  <c r="O96" i="13"/>
  <c r="K96" i="13"/>
  <c r="G96" i="13"/>
  <c r="C96" i="13"/>
  <c r="BO95" i="13"/>
  <c r="BK95" i="13"/>
  <c r="BG95" i="13"/>
  <c r="BC95" i="13"/>
  <c r="AY95" i="13"/>
  <c r="AU95" i="13"/>
  <c r="AQ95" i="13"/>
  <c r="AM95" i="13"/>
  <c r="AI95" i="13"/>
  <c r="AE95" i="13"/>
  <c r="AA95" i="13"/>
  <c r="W95" i="13"/>
  <c r="S95" i="13"/>
  <c r="O95" i="13"/>
  <c r="K95" i="13"/>
  <c r="G95" i="13"/>
  <c r="C95" i="13"/>
  <c r="BO94" i="13"/>
  <c r="BK94" i="13"/>
  <c r="BG94" i="13"/>
  <c r="BC94" i="13"/>
  <c r="AY94" i="13"/>
  <c r="AU94" i="13"/>
  <c r="AQ94" i="13"/>
  <c r="AM94" i="13"/>
  <c r="AI94" i="13"/>
  <c r="AE94" i="13"/>
  <c r="AA94" i="13"/>
  <c r="W94" i="13"/>
  <c r="S94" i="13"/>
  <c r="O94" i="13"/>
  <c r="K94" i="13"/>
  <c r="G94" i="13"/>
  <c r="G93" i="13"/>
  <c r="K93" i="13"/>
  <c r="O93" i="13"/>
  <c r="S93" i="13"/>
  <c r="W93" i="13"/>
  <c r="AA93" i="13"/>
  <c r="AE93" i="13"/>
  <c r="AI93" i="13"/>
  <c r="AM93" i="13"/>
  <c r="AQ93" i="13"/>
  <c r="AU93" i="13"/>
  <c r="AY93" i="13"/>
  <c r="BC93" i="13"/>
  <c r="BG93" i="13"/>
  <c r="BK93" i="13"/>
  <c r="BO93" i="13"/>
  <c r="BW71" i="13"/>
  <c r="BS71" i="13"/>
  <c r="BO71" i="13"/>
  <c r="BK71" i="13"/>
  <c r="BG71" i="13"/>
  <c r="BC71" i="13"/>
  <c r="AY71" i="13"/>
  <c r="AU71" i="13"/>
  <c r="AQ71" i="13"/>
  <c r="AM71" i="13"/>
  <c r="AI71" i="13"/>
  <c r="AE71" i="13"/>
  <c r="AA71" i="13"/>
  <c r="W71" i="13"/>
  <c r="S71" i="13"/>
  <c r="O71" i="13"/>
  <c r="K71" i="13"/>
  <c r="G71" i="13"/>
  <c r="C71" i="13"/>
  <c r="BW70" i="13"/>
  <c r="BS70" i="13"/>
  <c r="BO70" i="13"/>
  <c r="BK70" i="13"/>
  <c r="BG70" i="13"/>
  <c r="BC70" i="13"/>
  <c r="AY70" i="13"/>
  <c r="AU70" i="13"/>
  <c r="AQ70" i="13"/>
  <c r="AM70" i="13"/>
  <c r="AI70" i="13"/>
  <c r="AE70" i="13"/>
  <c r="AA70" i="13"/>
  <c r="W70" i="13"/>
  <c r="S70" i="13"/>
  <c r="O70" i="13"/>
  <c r="K70" i="13"/>
  <c r="G70" i="13"/>
  <c r="C70" i="13"/>
  <c r="BW69" i="13"/>
  <c r="BS69" i="13"/>
  <c r="BO69" i="13"/>
  <c r="BK69" i="13"/>
  <c r="BG69" i="13"/>
  <c r="BC69" i="13"/>
  <c r="AY69" i="13"/>
  <c r="AU69" i="13"/>
  <c r="AQ69" i="13"/>
  <c r="AM69" i="13"/>
  <c r="AI69" i="13"/>
  <c r="AE69" i="13"/>
  <c r="AA69" i="13"/>
  <c r="W69" i="13"/>
  <c r="S69" i="13"/>
  <c r="O69" i="13"/>
  <c r="K69" i="13"/>
  <c r="G69" i="13"/>
  <c r="C69" i="13"/>
  <c r="BW68" i="13"/>
  <c r="BS68" i="13"/>
  <c r="BO68" i="13"/>
  <c r="BK68" i="13"/>
  <c r="BG68" i="13"/>
  <c r="BC68" i="13"/>
  <c r="AY68" i="13"/>
  <c r="AU68" i="13"/>
  <c r="AQ68" i="13"/>
  <c r="AM68" i="13"/>
  <c r="AI68" i="13"/>
  <c r="AE68" i="13"/>
  <c r="AA68" i="13"/>
  <c r="W68" i="13"/>
  <c r="S68" i="13"/>
  <c r="O68" i="13"/>
  <c r="K68" i="13"/>
  <c r="G68" i="13"/>
  <c r="C68" i="13"/>
  <c r="CU60" i="13"/>
  <c r="CQ60" i="13"/>
  <c r="CM60" i="13"/>
  <c r="CI60" i="13"/>
  <c r="CE60" i="13"/>
  <c r="CA60" i="13"/>
  <c r="BW60" i="13"/>
  <c r="BS60" i="13"/>
  <c r="BO60" i="13"/>
  <c r="BK60" i="13"/>
  <c r="BG60" i="13"/>
  <c r="BC60" i="13"/>
  <c r="AY60" i="13"/>
  <c r="AU60" i="13"/>
  <c r="AQ60" i="13"/>
  <c r="AM60" i="13"/>
  <c r="AI60" i="13"/>
  <c r="AE60" i="13"/>
  <c r="AA60" i="13"/>
  <c r="W60" i="13"/>
  <c r="S60" i="13"/>
  <c r="O60" i="13"/>
  <c r="K60" i="13"/>
  <c r="G60" i="13"/>
  <c r="C60" i="13"/>
  <c r="CU59" i="13"/>
  <c r="CQ59" i="13"/>
  <c r="CM59" i="13"/>
  <c r="CI59" i="13"/>
  <c r="CE59" i="13"/>
  <c r="CA59" i="13"/>
  <c r="BW59" i="13"/>
  <c r="BS59" i="13"/>
  <c r="BO59" i="13"/>
  <c r="BK59" i="13"/>
  <c r="BG59" i="13"/>
  <c r="BC59" i="13"/>
  <c r="AY59" i="13"/>
  <c r="AU59" i="13"/>
  <c r="AQ59" i="13"/>
  <c r="AM59" i="13"/>
  <c r="AI59" i="13"/>
  <c r="AE59" i="13"/>
  <c r="AA59" i="13"/>
  <c r="W59" i="13"/>
  <c r="S59" i="13"/>
  <c r="O59" i="13"/>
  <c r="K59" i="13"/>
  <c r="G59" i="13"/>
  <c r="C59" i="13"/>
  <c r="CU58" i="13"/>
  <c r="CQ58" i="13"/>
  <c r="CM58" i="13"/>
  <c r="CI58" i="13"/>
  <c r="CE58" i="13"/>
  <c r="CA58" i="13"/>
  <c r="BW58" i="13"/>
  <c r="BS58" i="13"/>
  <c r="BO58" i="13"/>
  <c r="BK58" i="13"/>
  <c r="BG58" i="13"/>
  <c r="BC58" i="13"/>
  <c r="AY58" i="13"/>
  <c r="AU58" i="13"/>
  <c r="AQ58" i="13"/>
  <c r="AM58" i="13"/>
  <c r="AI58" i="13"/>
  <c r="AE58" i="13"/>
  <c r="AA58" i="13"/>
  <c r="W58" i="13"/>
  <c r="S58" i="13"/>
  <c r="O58" i="13"/>
  <c r="K58" i="13"/>
  <c r="G58" i="13"/>
  <c r="C58" i="13"/>
  <c r="CU57" i="13"/>
  <c r="CQ57" i="13"/>
  <c r="CM57" i="13"/>
  <c r="CI57" i="13"/>
  <c r="CE57" i="13"/>
  <c r="CA57" i="13"/>
  <c r="BW57" i="13"/>
  <c r="BS57" i="13"/>
  <c r="BO57" i="13"/>
  <c r="BK57" i="13"/>
  <c r="BG57" i="13"/>
  <c r="BC57" i="13"/>
  <c r="AY57" i="13"/>
  <c r="AU57" i="13"/>
  <c r="AQ57" i="13"/>
  <c r="AM57" i="13"/>
  <c r="AI57" i="13"/>
  <c r="AE57" i="13"/>
  <c r="AA57" i="13"/>
  <c r="W57" i="13"/>
  <c r="S57" i="13"/>
  <c r="O57" i="13"/>
  <c r="K57" i="13"/>
  <c r="G57" i="13"/>
  <c r="C57" i="13"/>
  <c r="CU56" i="13"/>
  <c r="CQ56" i="13"/>
  <c r="CM56" i="13"/>
  <c r="CI56" i="13"/>
  <c r="CE56" i="13"/>
  <c r="CA56" i="13"/>
  <c r="BW56" i="13"/>
  <c r="BS56" i="13"/>
  <c r="BO56" i="13"/>
  <c r="BK56" i="13"/>
  <c r="BG56" i="13"/>
  <c r="BC56" i="13"/>
  <c r="AY56" i="13"/>
  <c r="AU56" i="13"/>
  <c r="AQ56" i="13"/>
  <c r="AM56" i="13"/>
  <c r="AI56" i="13"/>
  <c r="AE56" i="13"/>
  <c r="AA56" i="13"/>
  <c r="W56" i="13"/>
  <c r="S56" i="13"/>
  <c r="O56" i="13"/>
  <c r="K56" i="13"/>
  <c r="G56" i="13"/>
  <c r="C56" i="13"/>
  <c r="L19" i="12"/>
  <c r="L18" i="12"/>
  <c r="L17" i="12"/>
  <c r="L16" i="12"/>
  <c r="L15" i="12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W34" i="11"/>
  <c r="X34" i="11"/>
  <c r="Y34" i="11"/>
  <c r="N17" i="11"/>
  <c r="M17" i="11"/>
  <c r="L17" i="11"/>
  <c r="K17" i="11"/>
  <c r="J17" i="11"/>
  <c r="I17" i="11"/>
  <c r="H17" i="11"/>
  <c r="G17" i="11"/>
  <c r="F17" i="11"/>
  <c r="D17" i="11"/>
  <c r="C17" i="11"/>
  <c r="M11" i="11"/>
  <c r="K11" i="11"/>
  <c r="J11" i="11"/>
  <c r="I11" i="11"/>
  <c r="H11" i="11"/>
  <c r="G11" i="11"/>
  <c r="F11" i="11"/>
  <c r="E11" i="11"/>
  <c r="D11" i="11"/>
  <c r="C11" i="1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V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I23" i="7"/>
  <c r="J23" i="7"/>
  <c r="K23" i="7"/>
  <c r="L23" i="7"/>
  <c r="M23" i="7"/>
  <c r="N23" i="7"/>
  <c r="O23" i="7"/>
  <c r="P23" i="7"/>
  <c r="Q23" i="7"/>
  <c r="R23" i="7"/>
  <c r="S23" i="7"/>
  <c r="T23" i="7"/>
  <c r="H23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C17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C16" i="7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C15" i="5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2" i="3"/>
  <c r="K16" i="2"/>
  <c r="J16" i="2"/>
  <c r="I16" i="2"/>
  <c r="H16" i="2"/>
  <c r="G16" i="2"/>
  <c r="F16" i="2"/>
  <c r="E16" i="2"/>
  <c r="D16" i="2"/>
  <c r="C16" i="2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<sst xmlns="http://schemas.openxmlformats.org/spreadsheetml/2006/main" count="1793" uniqueCount="659">
  <si>
    <t>medias o totales anuales en el caso de la CNTR</t>
  </si>
  <si>
    <t>variables incluidas:</t>
  </si>
  <si>
    <t>unidades</t>
  </si>
  <si>
    <t>período</t>
  </si>
  <si>
    <t>ámbito territorial</t>
  </si>
  <si>
    <t>OCU</t>
  </si>
  <si>
    <t>miles de personas</t>
  </si>
  <si>
    <t>1971-1997</t>
  </si>
  <si>
    <t>total España</t>
  </si>
  <si>
    <t>AS</t>
  </si>
  <si>
    <t>asalariados</t>
  </si>
  <si>
    <t>REMAS</t>
  </si>
  <si>
    <t>remuneración de asalariados</t>
  </si>
  <si>
    <t>millones de euros corrientes</t>
  </si>
  <si>
    <t>fuente:</t>
  </si>
  <si>
    <t>http://www.ine.es/jaxi/menu.do?type=pcaxis&amp;path=/t35/p008/cne/ba86&amp;file=pcaxis</t>
  </si>
  <si>
    <t>PT</t>
  </si>
  <si>
    <t>puestos de trabajo totales</t>
  </si>
  <si>
    <t>miles de puestos de trabajo</t>
  </si>
  <si>
    <t>1995-2003</t>
  </si>
  <si>
    <t>PTEJC</t>
  </si>
  <si>
    <t>pestos de trabajo equivalente a jornada completa, total</t>
  </si>
  <si>
    <t>PTAS</t>
  </si>
  <si>
    <t>puestos de trabajo asalariados</t>
  </si>
  <si>
    <t>PTASEJC</t>
  </si>
  <si>
    <t>puestos de trababajo asalariados equivalentes a jornada comp.</t>
  </si>
  <si>
    <t>remuneración asalariados</t>
  </si>
  <si>
    <t>http://www.ine.es/daco/daco42/cne/dacocne.htm</t>
  </si>
  <si>
    <t>1980-2004</t>
  </si>
  <si>
    <t>ptos de trabajo asalariados</t>
  </si>
  <si>
    <t>ptos de trabajo asalariados eq tpo comp</t>
  </si>
  <si>
    <t xml:space="preserve"> http://www.ine.es/dynt3/inebase/es/index.html?padre=586&amp;dh=1</t>
  </si>
  <si>
    <t>2000-2009</t>
  </si>
  <si>
    <t>HAS</t>
  </si>
  <si>
    <t>horas asalariados, total anual</t>
  </si>
  <si>
    <t>miles de horas</t>
  </si>
  <si>
    <t>http://www.ine.es/jaxi/menu.do?type=pcaxis&amp;path=%2Ft35%2Fp008&amp;file=inebase&amp;L=0</t>
  </si>
  <si>
    <t>1995-2010</t>
  </si>
  <si>
    <t>ptos de trabajo asal eq tpo comp</t>
  </si>
  <si>
    <t>horas anuales asalariados</t>
  </si>
  <si>
    <t>http://www.ine.es/dynt3/inebase/es/index.html?padre=400&amp;dh=1</t>
  </si>
  <si>
    <t>1995-2012</t>
  </si>
  <si>
    <t>remuneración de asalariados, millones</t>
  </si>
  <si>
    <t>fuentes:</t>
  </si>
  <si>
    <t>http://www.ine.es/daco/daco42/cne08/dacocne_enlace.htm</t>
  </si>
  <si>
    <t>1995-2013</t>
  </si>
  <si>
    <t>ptos de trabajo as eq tpo comp</t>
  </si>
  <si>
    <t>http://www.ine.es/dynt3/inebase/es/index.html?padre=407&amp;dh=1</t>
  </si>
  <si>
    <t>http://www.ine.es/daco/daco42/cne10/dacocne_resultados.htm</t>
  </si>
  <si>
    <t>1995-2014</t>
  </si>
  <si>
    <t>http://www.ine.es/dynt3/inebase/es/index.html?padre=1691&amp;dh=1</t>
  </si>
  <si>
    <t>ocupados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</si>
  <si>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</si>
  <si>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</si>
  <si>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</si>
  <si>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</si>
  <si>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</si>
  <si>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</si>
  <si>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</si>
  <si>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</si>
  <si>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</si>
  <si>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</si>
  <si>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</si>
  <si>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</si>
  <si>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</si>
  <si>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</si>
  <si>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</si>
  <si>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</si>
  <si>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</si>
  <si>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</si>
  <si>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</si>
  <si>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</si>
  <si>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</si>
  <si>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</si>
  <si>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</si>
  <si>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</si>
  <si>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</si>
  <si>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</si>
  <si>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</si>
  <si>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Ocupados</t>
  </si>
  <si>
    <t>Asalariados</t>
  </si>
  <si>
    <t>millones de euros</t>
  </si>
  <si>
    <t>Datos agregados de la Contabilidad Trimestral o Contabilidad Nacional</t>
  </si>
  <si>
    <t>datos de CNE95</t>
  </si>
  <si>
    <t>1998</t>
  </si>
  <si>
    <t>1999</t>
  </si>
  <si>
    <t>2000</t>
  </si>
  <si>
    <t>2001(P)</t>
  </si>
  <si>
    <t>2002(P)</t>
  </si>
  <si>
    <t>2003(A)</t>
  </si>
  <si>
    <t>puestos de trabajo total</t>
  </si>
  <si>
    <t>datos de CNTR95</t>
  </si>
  <si>
    <t>datos de CNE00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</si>
  <si>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</si>
  <si>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</si>
  <si>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</si>
  <si>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</si>
  <si>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</si>
  <si>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</si>
  <si>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</si>
  <si>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</si>
  <si>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>2008 (P)</t>
  </si>
  <si>
    <t>2009 (A)</t>
  </si>
  <si>
    <t>datos de CNTR00</t>
  </si>
  <si>
    <t xml:space="preserve">2008 </t>
  </si>
  <si>
    <t xml:space="preserve">2009 </t>
  </si>
  <si>
    <t>2010 (P)</t>
  </si>
  <si>
    <t>2011 (P)</t>
  </si>
  <si>
    <t>2012 (A)</t>
  </si>
  <si>
    <t>datos cntr08</t>
  </si>
  <si>
    <t xml:space="preserve"> </t>
  </si>
  <si>
    <t>RAS</t>
  </si>
  <si>
    <t>datos de CNE86 en la web del INE</t>
  </si>
  <si>
    <t>a. Producción y precios</t>
  </si>
  <si>
    <t>Series agregadas de Contabilidad Nacional en base 86</t>
  </si>
  <si>
    <t>fuente: INE y Uriel et al</t>
  </si>
  <si>
    <t>Millones de pesetas corrientes</t>
  </si>
  <si>
    <t>PIBpm</t>
  </si>
  <si>
    <t>VABpm</t>
  </si>
  <si>
    <t>VABcf</t>
  </si>
  <si>
    <t>PISB</t>
  </si>
  <si>
    <t>VABcf, "extra regio"</t>
  </si>
  <si>
    <t>RAS extra regio</t>
  </si>
  <si>
    <t>VABcf, millones de euros</t>
  </si>
  <si>
    <t>PISB, millones de euros</t>
  </si>
  <si>
    <t>Millones de pesetas constantes (de 1986)</t>
  </si>
  <si>
    <t>VABcf, millones de euros de 86</t>
  </si>
  <si>
    <t>deflactor VABpm</t>
  </si>
  <si>
    <t>b. Empleo</t>
  </si>
  <si>
    <t>miles de ocupados</t>
  </si>
  <si>
    <t xml:space="preserve">    Empleo total (ocupados)</t>
  </si>
  <si>
    <t xml:space="preserve"> CNE86, INE</t>
  </si>
  <si>
    <t>Maluquer y Llonch (2005)</t>
  </si>
  <si>
    <t>Empleo extra regio</t>
  </si>
  <si>
    <t xml:space="preserve">   Empleo asalariado</t>
  </si>
  <si>
    <t>posible error tipográfico</t>
  </si>
  <si>
    <t>Maluquer y Llonch</t>
  </si>
  <si>
    <t>CNE 86, INE</t>
  </si>
  <si>
    <t>Producto Interior Bruto a precios de mercado</t>
  </si>
  <si>
    <t>Mptas. corrientes y constantes de 1986</t>
  </si>
  <si>
    <t>1954-96</t>
  </si>
  <si>
    <t>España</t>
  </si>
  <si>
    <t>Valor Añadido Bruto a precios de mercado</t>
  </si>
  <si>
    <t>Valor Añadido Bruto a coste de los factores</t>
  </si>
  <si>
    <t>Mptas. Corrientes</t>
  </si>
  <si>
    <t>Producción imputada de servicios bancarios</t>
  </si>
  <si>
    <t>1954-95</t>
  </si>
  <si>
    <t>VABcf er</t>
  </si>
  <si>
    <t>VABcf de la "extra-regio" (CRE86)</t>
  </si>
  <si>
    <t>1980-96</t>
  </si>
  <si>
    <t>extra-regio</t>
  </si>
  <si>
    <t>Remuneración asalariados</t>
  </si>
  <si>
    <t>REM_AS er</t>
  </si>
  <si>
    <t>Remuneración asalariados, extra regio</t>
  </si>
  <si>
    <t>1986-96</t>
  </si>
  <si>
    <t>INE. Contabilidad Nacional de España, base 1986.</t>
  </si>
  <si>
    <t>INE. Contabilidad Regional de España, base 1986.</t>
  </si>
  <si>
    <t>Uriel, E., M. L. Moltó y V. Cucarella  (2000). "Contabilidad Nacional de España. Series enlazadas 1954- 1997. (CNEe-86). Fundación BBV, Bilbao.</t>
  </si>
  <si>
    <t>Empleo total, ocupados, CNE86 del INE</t>
  </si>
  <si>
    <t>miles de personas ocupadas</t>
  </si>
  <si>
    <t>Empleo total, ocupados, Maluquer y Llonch (2005)</t>
  </si>
  <si>
    <t>1954-1994</t>
  </si>
  <si>
    <t>Empleo asalariado, ocupados, CNE86 del INE</t>
  </si>
  <si>
    <t>Empleo asalariado, ocupados, Maluquer y Llonch (2005)</t>
  </si>
  <si>
    <t>Empleo total (ocupados) extra regio (CRE86)</t>
  </si>
  <si>
    <t>extra regio</t>
  </si>
  <si>
    <t>Maluquer, J. y M. Llonch (2005). "Trabajo y relaciones laborales." En A. Carreras y X. Tafunell, coordinadores. Estadísticas históricas de España, siglos XIX-XX, segunda edición. Fundación BBVA, Bilbao, pp. 1155-1245.</t>
  </si>
  <si>
    <t>a. datos de la web del INE</t>
  </si>
  <si>
    <t>b. Producción y precios</t>
  </si>
  <si>
    <t>c. Empleo</t>
  </si>
  <si>
    <t>OCU_er</t>
  </si>
  <si>
    <t>pestos de trabajo EJC total</t>
  </si>
  <si>
    <t>pt trab EJC asalariados</t>
  </si>
  <si>
    <t xml:space="preserve"> (Cuadro de VAB a precios básicos por ramas de actividad)</t>
  </si>
  <si>
    <t>VABpb precios corrientes</t>
  </si>
  <si>
    <t>VAB pb precios constantes de 1995</t>
  </si>
  <si>
    <t>deflactor implícito</t>
  </si>
  <si>
    <t>VABpb_nom</t>
  </si>
  <si>
    <t>VABpb_real</t>
  </si>
  <si>
    <t>millones de euros de 1995</t>
  </si>
  <si>
    <t>P_VABpb</t>
  </si>
  <si>
    <t>empleo, en miles</t>
  </si>
  <si>
    <t>Puestos de trabajo</t>
  </si>
  <si>
    <t>PT equivalentes a jornada completa</t>
  </si>
  <si>
    <t>djor: jornada media/jornada completa</t>
  </si>
  <si>
    <t xml:space="preserve">VAB pb precios constantes de 1995 </t>
  </si>
  <si>
    <t xml:space="preserve">millones de euros </t>
  </si>
  <si>
    <t>rem asalariados precios corrientes</t>
  </si>
  <si>
    <t>puestos de trabajo</t>
  </si>
  <si>
    <t>ptos de trabajo equivalentes a jornada completa</t>
  </si>
  <si>
    <t>miles de puestos de trabajo equivalentes</t>
  </si>
  <si>
    <t xml:space="preserve"> (Cuadro de agregados por rama de actividad)</t>
  </si>
  <si>
    <t>horas trabajadas por año</t>
  </si>
  <si>
    <t>horas asalariados por año</t>
  </si>
  <si>
    <t>VABpb precios corrientes, millones de euros</t>
  </si>
  <si>
    <t>VABpb, indice de volumen, 2000 = 100</t>
  </si>
  <si>
    <t>VAB pb, a precios constantes de 2000</t>
  </si>
  <si>
    <t>deflactor implícito del VAB, 2000 = 1.000</t>
  </si>
  <si>
    <t>H</t>
  </si>
  <si>
    <t>VABpb_vol</t>
  </si>
  <si>
    <t>índice encadenado de volumen</t>
  </si>
  <si>
    <t>millones de euros de 2000</t>
  </si>
  <si>
    <t>deflactor implícito del VAB, 200 = 1.000</t>
  </si>
  <si>
    <t>puestos de trabajo eq a jorn completa</t>
  </si>
  <si>
    <t>djor:jornada media/jornada completa</t>
  </si>
  <si>
    <t xml:space="preserve">miles </t>
  </si>
  <si>
    <t>millones</t>
  </si>
  <si>
    <t>horas trabajadas anuales por ocupados</t>
  </si>
  <si>
    <t>ptos de trabajo equivalentes a tiempo completo</t>
  </si>
  <si>
    <t>ptos de trabajo asal equivalentes a tpo completo</t>
  </si>
  <si>
    <t>horas anuales, ocupados</t>
  </si>
  <si>
    <t xml:space="preserve"> (Cuadro: agregados por ramas de actividad)</t>
  </si>
  <si>
    <r>
      <t xml:space="preserve">datos de CNE08 </t>
    </r>
    <r>
      <rPr>
        <sz val="12"/>
        <color theme="1"/>
        <rFont val="Calibri"/>
        <family val="2"/>
        <charset val="128"/>
        <scheme val="minor"/>
      </rPr>
      <t>(serie extendida hacia atrásdesde 2000  hasta 1995)</t>
    </r>
  </si>
  <si>
    <t>ptos de trabajo equivalentes a tpo completo</t>
  </si>
  <si>
    <t>horas trabajadas por los ocupados</t>
  </si>
  <si>
    <t>horas asalariados</t>
  </si>
  <si>
    <t>h/semana jorn compl</t>
  </si>
  <si>
    <t>VABpb, indice de volumen, 2008 = 100</t>
  </si>
  <si>
    <t>VAB pb, a precios constantes de 2008</t>
  </si>
  <si>
    <t>deflactor implícito del VAB, 2008 = 1.000</t>
  </si>
  <si>
    <t>ptos de trabajo asalariados eq jornada comp</t>
  </si>
  <si>
    <t>horas anuales asalariados, miles</t>
  </si>
  <si>
    <t>horas anuales trabajadas por los ocupados</t>
  </si>
  <si>
    <t>djor</t>
  </si>
  <si>
    <t>jornada media/jornada completa</t>
  </si>
  <si>
    <t>no de horas semanales en jornada completa</t>
  </si>
  <si>
    <t>horas por semana</t>
  </si>
  <si>
    <t>índices encadenados de volumen</t>
  </si>
  <si>
    <t>millones de euros de 2008</t>
  </si>
  <si>
    <t>indice</t>
  </si>
  <si>
    <t>2000-2012</t>
  </si>
  <si>
    <t>horas trabajadas ocuapdos anual</t>
  </si>
  <si>
    <t>medias/totlaes anuales en miles</t>
  </si>
  <si>
    <t>horas trabajadas anuales, ocupados</t>
  </si>
  <si>
    <t>2000-2013</t>
  </si>
  <si>
    <t>miles</t>
  </si>
  <si>
    <t>horas anuales ocupados</t>
  </si>
  <si>
    <t>VABpb, indice de volumen, 2010 = 100</t>
  </si>
  <si>
    <t>VAB pb, a precios constantes de 2010</t>
  </si>
  <si>
    <t>deflactor implícito del VAB, 2010 = 1.000</t>
  </si>
  <si>
    <t>PT equivalenrte a jc</t>
  </si>
  <si>
    <t>ptos de trabajo as eq jprm comp</t>
  </si>
  <si>
    <t>datos cne 2010 y cntr10</t>
  </si>
  <si>
    <t>pts de trabajo equivalentes a jornada completa</t>
  </si>
  <si>
    <t>ptos de trabajo asalariados eq a jornada comp</t>
  </si>
  <si>
    <t>a. BBVA data</t>
  </si>
  <si>
    <t>totales nacionales</t>
  </si>
  <si>
    <t>BB, Renta nacional de España y su disribución provincial, serie homogénea 1955-75 y dato de 1977</t>
  </si>
  <si>
    <t>BBVA en papel, early stuff</t>
  </si>
  <si>
    <t>L</t>
  </si>
  <si>
    <t>%SEGEMP</t>
  </si>
  <si>
    <t>%segunda ocupación</t>
  </si>
  <si>
    <t>% seg ocup EPA papel</t>
  </si>
  <si>
    <t>Fundación BBV serie homogénea 1955-95</t>
  </si>
  <si>
    <t>ptos de trabajo</t>
  </si>
  <si>
    <t>ratio con original</t>
  </si>
  <si>
    <t>b. Encuesta de coyuntura laboral, medias anuales</t>
  </si>
  <si>
    <t xml:space="preserve">JORNADA MEDIA EFECTIVA POR TRABAJADOR por tipo de jornada </t>
  </si>
  <si>
    <t>horas medias por semana</t>
  </si>
  <si>
    <t>1990*</t>
  </si>
  <si>
    <t>total</t>
  </si>
  <si>
    <t>tiempo completo</t>
  </si>
  <si>
    <t>tiempo parcial</t>
  </si>
  <si>
    <t>media/t completo = djor</t>
  </si>
  <si>
    <r>
      <t>Fuente:</t>
    </r>
    <r>
      <rPr>
        <sz val="10"/>
        <rFont val="Palatino"/>
      </rPr>
      <t xml:space="preserve"> MITIN. </t>
    </r>
    <r>
      <rPr>
        <u/>
        <sz val="10"/>
        <color indexed="12"/>
        <rFont val="Palatino"/>
      </rPr>
      <t>http://www.mtin.es/series/</t>
    </r>
  </si>
  <si>
    <t xml:space="preserve">c. Series enlazadas y homogeneizadas de la EPA </t>
  </si>
  <si>
    <t>% de los ocupados que declara un segundo empleo</t>
  </si>
  <si>
    <t>HMSEM</t>
  </si>
  <si>
    <t>horas medias semanales trabajadas por todos los ocupados</t>
  </si>
  <si>
    <t>Fuente: de la Fuente (2015)</t>
  </si>
  <si>
    <t>1955-75</t>
  </si>
  <si>
    <t>Fuente: BB, Renta nacional de España y su disribución provincial, serie homogénea 1955-75</t>
  </si>
  <si>
    <t>todos los trabajadores</t>
  </si>
  <si>
    <t>horas mediaspor semana</t>
  </si>
  <si>
    <t>1990-2012</t>
  </si>
  <si>
    <t>trabajadores a tiempo complet</t>
  </si>
  <si>
    <t>trabajadores a tiempo parcial</t>
  </si>
  <si>
    <t>1964-2014</t>
  </si>
  <si>
    <r>
      <t>Fuente</t>
    </r>
    <r>
      <rPr>
        <sz val="12"/>
        <color theme="1"/>
        <rFont val="Calibri"/>
        <family val="2"/>
        <charset val="128"/>
        <scheme val="minor"/>
      </rPr>
      <t>: de la Fuente (2015)</t>
    </r>
  </si>
  <si>
    <t>1. Series de Alcaide (2000b)</t>
  </si>
  <si>
    <t>*Alcaide, J. (2000b). "Series históricas españolas 1898 a 1988." En Velarde, J., director, 1900-2000, Historia de un esfuerzo colectivo. Madrid, Planeta, vol. II, pp. 645-712.</t>
  </si>
  <si>
    <t>población a 1 de julio</t>
  </si>
  <si>
    <t>pob 0 a 15</t>
  </si>
  <si>
    <t>pob 16 a 64</t>
  </si>
  <si>
    <t>pob 65+</t>
  </si>
  <si>
    <t>pob 16+</t>
  </si>
  <si>
    <t>activos</t>
  </si>
  <si>
    <t>parados</t>
  </si>
  <si>
    <t>fuente:http://www.ine.es/jaxi/menu.do?type=pcaxis&amp;path=%2Ft35%2Fp009&amp;file=inebase&amp;L=0</t>
  </si>
  <si>
    <t>Contabilidad Nacional Trimestral de España</t>
  </si>
  <si>
    <t>unidad: miles de personas, puestos de trabajo o horas trabajadas o millones de euros</t>
  </si>
  <si>
    <t>BASE 1995</t>
  </si>
  <si>
    <t>1980TI</t>
  </si>
  <si>
    <t>1980TII</t>
  </si>
  <si>
    <t>1980TIII</t>
  </si>
  <si>
    <t>1980TIV</t>
  </si>
  <si>
    <t>1981TI</t>
  </si>
  <si>
    <t>1981TII</t>
  </si>
  <si>
    <t>1981TIII</t>
  </si>
  <si>
    <t>1981TIV</t>
  </si>
  <si>
    <t>1982TI</t>
  </si>
  <si>
    <t>1982TII</t>
  </si>
  <si>
    <t>1982TIII</t>
  </si>
  <si>
    <t>1982TIV</t>
  </si>
  <si>
    <t>1983TI</t>
  </si>
  <si>
    <t>1983TII</t>
  </si>
  <si>
    <t>1983TIII</t>
  </si>
  <si>
    <t>1983TIV</t>
  </si>
  <si>
    <t>1984TI</t>
  </si>
  <si>
    <t>1984TII</t>
  </si>
  <si>
    <t>1984TIII</t>
  </si>
  <si>
    <t>1984TIV</t>
  </si>
  <si>
    <t>1985TI</t>
  </si>
  <si>
    <t>1985TII</t>
  </si>
  <si>
    <t>1985TIII</t>
  </si>
  <si>
    <t>1985TIV</t>
  </si>
  <si>
    <t>1986TI</t>
  </si>
  <si>
    <t>1986TII</t>
  </si>
  <si>
    <t>1986TIII</t>
  </si>
  <si>
    <t>1986TIV</t>
  </si>
  <si>
    <t>1987TI</t>
  </si>
  <si>
    <t>1987TII</t>
  </si>
  <si>
    <t>1987TIII</t>
  </si>
  <si>
    <t>1987TIV</t>
  </si>
  <si>
    <t>1988TI</t>
  </si>
  <si>
    <t>1988TII</t>
  </si>
  <si>
    <t>1988TIII</t>
  </si>
  <si>
    <t>1988TIV</t>
  </si>
  <si>
    <t>1989TI</t>
  </si>
  <si>
    <t>1989TII</t>
  </si>
  <si>
    <t>1989TIII</t>
  </si>
  <si>
    <t>1989TIV</t>
  </si>
  <si>
    <t>1990TI</t>
  </si>
  <si>
    <t>1990TII</t>
  </si>
  <si>
    <t>1990TIII</t>
  </si>
  <si>
    <t>1990TIV</t>
  </si>
  <si>
    <t>1991TI</t>
  </si>
  <si>
    <t>1991TII</t>
  </si>
  <si>
    <t>1991TIII</t>
  </si>
  <si>
    <t>1991TIV</t>
  </si>
  <si>
    <t>1992TI</t>
  </si>
  <si>
    <t>1992TII</t>
  </si>
  <si>
    <t>1992TIII</t>
  </si>
  <si>
    <t>1992TIV</t>
  </si>
  <si>
    <t>1993TI</t>
  </si>
  <si>
    <t>1993TII</t>
  </si>
  <si>
    <t>1993TIII</t>
  </si>
  <si>
    <t>1993TIV</t>
  </si>
  <si>
    <t>1994TI</t>
  </si>
  <si>
    <t>1994TII</t>
  </si>
  <si>
    <t>1994TIII</t>
  </si>
  <si>
    <t>1994TIV</t>
  </si>
  <si>
    <t>1995TI</t>
  </si>
  <si>
    <t>1995TII</t>
  </si>
  <si>
    <t>1995TIII</t>
  </si>
  <si>
    <t>1995TIV</t>
  </si>
  <si>
    <t>1996TI</t>
  </si>
  <si>
    <t>1996TII</t>
  </si>
  <si>
    <t>1996TIII</t>
  </si>
  <si>
    <t>1996TIV</t>
  </si>
  <si>
    <t>1997TI</t>
  </si>
  <si>
    <t>1997TII</t>
  </si>
  <si>
    <t>1997TIII</t>
  </si>
  <si>
    <t>1997TIV</t>
  </si>
  <si>
    <t>1998TI</t>
  </si>
  <si>
    <t>1998TII</t>
  </si>
  <si>
    <t>1998TIII</t>
  </si>
  <si>
    <t>1998TIV</t>
  </si>
  <si>
    <t>1999TI</t>
  </si>
  <si>
    <t>1999TII</t>
  </si>
  <si>
    <t>1999TIII</t>
  </si>
  <si>
    <t>1999TIV</t>
  </si>
  <si>
    <t>2000TI</t>
  </si>
  <si>
    <t>2000TII</t>
  </si>
  <si>
    <t>2000TIII</t>
  </si>
  <si>
    <t>2000TIV</t>
  </si>
  <si>
    <t>2001TI</t>
  </si>
  <si>
    <t>2001TII</t>
  </si>
  <si>
    <t>2001TIII</t>
  </si>
  <si>
    <t>2001TIV</t>
  </si>
  <si>
    <t>2002TI</t>
  </si>
  <si>
    <t>2002TII</t>
  </si>
  <si>
    <t>2002TIII</t>
  </si>
  <si>
    <t>2002TIV</t>
  </si>
  <si>
    <t>2003TI</t>
  </si>
  <si>
    <t>2003TII</t>
  </si>
  <si>
    <t>2003TIII</t>
  </si>
  <si>
    <t>2003TIV</t>
  </si>
  <si>
    <t>2004TI</t>
  </si>
  <si>
    <t>2004TII</t>
  </si>
  <si>
    <t>2004TIII</t>
  </si>
  <si>
    <t>2004TIV</t>
  </si>
  <si>
    <t>PT eq a tc</t>
  </si>
  <si>
    <t>VABpb precios corr</t>
  </si>
  <si>
    <t>VAB pb precios const</t>
  </si>
  <si>
    <t>BASE 2000</t>
  </si>
  <si>
    <t>2005TI</t>
  </si>
  <si>
    <t>2005TII</t>
  </si>
  <si>
    <t>2005TIII</t>
  </si>
  <si>
    <t>2005TIV</t>
  </si>
  <si>
    <t>2006TI</t>
  </si>
  <si>
    <t>2006TII</t>
  </si>
  <si>
    <t>2006TIII</t>
  </si>
  <si>
    <t>2006TIV</t>
  </si>
  <si>
    <t>2007TI</t>
  </si>
  <si>
    <t>2007TII</t>
  </si>
  <si>
    <t>2007TIII</t>
  </si>
  <si>
    <t>2007TIV</t>
  </si>
  <si>
    <t>2008TI</t>
  </si>
  <si>
    <t>2008TII</t>
  </si>
  <si>
    <t>2008TIII</t>
  </si>
  <si>
    <t>2008TIV</t>
  </si>
  <si>
    <t>2009TI</t>
  </si>
  <si>
    <t>2009TII</t>
  </si>
  <si>
    <t>2009TIII</t>
  </si>
  <si>
    <t>2009TIV</t>
  </si>
  <si>
    <t>2010TI</t>
  </si>
  <si>
    <t>2010TII</t>
  </si>
  <si>
    <t>2010TIII</t>
  </si>
  <si>
    <t>2010TIV</t>
  </si>
  <si>
    <t>2011TI</t>
  </si>
  <si>
    <t>2011TII</t>
  </si>
  <si>
    <t>PT equivalenrte a tc</t>
  </si>
  <si>
    <t>horas trabajadas</t>
  </si>
  <si>
    <t>BASE 2008 (extrendida hacia atrás por el propio INE)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</si>
  <si>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</si>
  <si>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</si>
  <si>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</si>
  <si>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</si>
  <si>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</si>
  <si>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</si>
  <si>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</si>
  <si>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</si>
  <si>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</si>
  <si>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</si>
  <si>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</si>
  <si>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</si>
  <si>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..</t>
  </si>
  <si>
    <t>BASE 2010 (extendida hacia atrás por el propio INE)</t>
  </si>
  <si>
    <t>2014T3</t>
  </si>
  <si>
    <t>2014T4</t>
  </si>
  <si>
    <t>construcción series anuales</t>
  </si>
  <si>
    <t>BASE 2008</t>
  </si>
  <si>
    <t>Base 1995</t>
  </si>
  <si>
    <t>1980T1 a 2004T4</t>
  </si>
  <si>
    <t>Puestos de trabajo equivalentes a jornada completa</t>
  </si>
  <si>
    <t>miles de puestos equivalentes</t>
  </si>
  <si>
    <t>VAB a precios básicos, a precios corrientes</t>
  </si>
  <si>
    <t>VAB pb a precios constantes de 1995</t>
  </si>
  <si>
    <t>Nota: la serie de VAB está originalmente en parte en pesetas, que se convierten en euros a razón de 166,386 ptas. por euro</t>
  </si>
  <si>
    <t>Base 2000</t>
  </si>
  <si>
    <t>HORAS_TOT</t>
  </si>
  <si>
    <t>Horas trabajadas</t>
  </si>
  <si>
    <t>miles de horas trabajadas</t>
  </si>
  <si>
    <t>Base 2008</t>
  </si>
  <si>
    <t>Puestos de Trabajo</t>
  </si>
  <si>
    <t>Fuente: INE</t>
  </si>
  <si>
    <t>:http://www.ine.es/jaxi/menu.do?type=pcaxis&amp;path=%2Ft35%2Fp009&amp;file=inebase&amp;L=0</t>
  </si>
  <si>
    <t>Hoja 11. Contabilidad trimestral: series trimestrales</t>
  </si>
  <si>
    <t>Datos de empleo asalariado de la CNTR</t>
  </si>
  <si>
    <t>CNTR95, 1980 a 1996</t>
  </si>
  <si>
    <t>1980T1</t>
  </si>
  <si>
    <t>1980T2</t>
  </si>
  <si>
    <t>1980T3</t>
  </si>
  <si>
    <t>1980T4</t>
  </si>
  <si>
    <t>1981T1</t>
  </si>
  <si>
    <t>1981T2</t>
  </si>
  <si>
    <t>1981T3</t>
  </si>
  <si>
    <t>1981T4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</si>
  <si>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</si>
  <si>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</si>
  <si>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</si>
  <si>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</si>
  <si>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</si>
  <si>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</si>
  <si>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</si>
  <si>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</si>
  <si>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</si>
  <si>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</si>
  <si>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</si>
  <si>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</si>
  <si>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</si>
  <si>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</si>
  <si>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</si>
  <si>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</si>
  <si>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</si>
  <si>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</si>
  <si>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</si>
  <si>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</si>
  <si>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</si>
  <si>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</si>
  <si>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</si>
  <si>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</si>
  <si>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</si>
  <si>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</si>
  <si>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</si>
  <si>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</si>
  <si>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</si>
  <si>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</si>
  <si>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</si>
  <si>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</si>
  <si>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</si>
  <si>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</si>
  <si>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</si>
  <si>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</si>
  <si>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</si>
  <si>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</si>
  <si>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</si>
  <si>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</si>
  <si>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</si>
  <si>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</si>
  <si>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</si>
  <si>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</si>
  <si>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</si>
  <si>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</si>
  <si>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</si>
  <si>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</si>
  <si>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</si>
  <si>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</si>
  <si>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</si>
  <si>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</si>
  <si>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</si>
  <si>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</si>
  <si>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</si>
  <si>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</si>
  <si>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</si>
  <si>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</si>
  <si>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</si>
  <si>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</si>
  <si>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Personas</t>
  </si>
  <si>
    <t xml:space="preserve">        Asalariados. Total ramas</t>
  </si>
  <si>
    <t>Puestos de trabajo equivalentes a tiempo completo</t>
  </si>
  <si>
    <t>Calcular medias anuales</t>
  </si>
  <si>
    <t>empleo asalariado</t>
  </si>
  <si>
    <t>CNTR95</t>
  </si>
  <si>
    <t>personas asal</t>
  </si>
  <si>
    <t>PT asalariado</t>
  </si>
  <si>
    <t>PTEJC asalariados</t>
  </si>
  <si>
    <t>CNTR 95, 95 a 2003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</si>
  <si>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</si>
  <si>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</si>
  <si>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</si>
  <si>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</si>
  <si>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</si>
  <si>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</si>
  <si>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</si>
  <si>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</si>
  <si>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</si>
  <si>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</si>
  <si>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</si>
  <si>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</si>
  <si>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</si>
  <si>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</si>
  <si>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</si>
  <si>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</si>
  <si>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</si>
  <si>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</si>
  <si>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</si>
  <si>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</si>
  <si>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</si>
  <si>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</si>
  <si>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</si>
  <si>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</si>
  <si>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</si>
  <si>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</si>
  <si>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</si>
  <si>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</si>
  <si>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CNTRR95</t>
  </si>
  <si>
    <t>CNTR00, 2000 a 09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</si>
  <si>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</si>
  <si>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</si>
  <si>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</si>
  <si>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</si>
  <si>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</si>
  <si>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</si>
  <si>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</si>
  <si>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</si>
  <si>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</si>
  <si>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</si>
  <si>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</si>
  <si>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</si>
  <si>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</si>
  <si>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</si>
  <si>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</si>
  <si>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</si>
  <si>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</si>
  <si>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</si>
  <si>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</si>
  <si>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</si>
  <si>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</si>
  <si>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</si>
  <si>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</si>
  <si>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</si>
  <si>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 xml:space="preserve">    Personas</t>
  </si>
  <si>
    <t xml:space="preserve">            Total CNAE-93</t>
  </si>
  <si>
    <t xml:space="preserve">    Puestos de trabajo</t>
  </si>
  <si>
    <t xml:space="preserve">    Puestos de trabajo equivalentes a tiempo completo</t>
  </si>
  <si>
    <t xml:space="preserve">    Horas trabajadas</t>
  </si>
  <si>
    <t>CNTR00</t>
  </si>
  <si>
    <t>CNTR08, 2008 a 12</t>
  </si>
  <si>
    <t>2010T1</t>
  </si>
  <si>
    <t>2010T2</t>
  </si>
  <si>
    <t>2010T3</t>
  </si>
  <si>
    <t>2010T4</t>
  </si>
  <si>
    <t>2011T1</t>
  </si>
  <si>
    <t>2011T2</t>
  </si>
  <si>
    <t xml:space="preserve">            Total</t>
  </si>
  <si>
    <t>CNTR08</t>
  </si>
  <si>
    <t>Resumen, series anuales</t>
  </si>
  <si>
    <t>horas asalariados por trimestre</t>
  </si>
  <si>
    <t>revised dec 31st, 2015</t>
  </si>
  <si>
    <t xml:space="preserve">hoja 8. Datos de CNE10 y CNTR10  </t>
  </si>
  <si>
    <t xml:space="preserve">hoja 1: Datos de la CNE86 y fuentes relacionadas  </t>
  </si>
  <si>
    <t xml:space="preserve">hoja 2: Datos de la CNE95     </t>
  </si>
  <si>
    <t xml:space="preserve">hoja 3. Datos de la CNTR95    </t>
  </si>
  <si>
    <t xml:space="preserve">hoja 4: Datos de la CNE00       </t>
  </si>
  <si>
    <t xml:space="preserve">hoja 5. Datos de la CNTR00        </t>
  </si>
  <si>
    <t xml:space="preserve">hoja 6. Datos de CNE08    </t>
  </si>
  <si>
    <t xml:space="preserve">hoja 7. Datos de CNTR08     </t>
  </si>
  <si>
    <t>actualizados dec. 31st, 2015</t>
  </si>
  <si>
    <t xml:space="preserve">hoja 9: OTROS    </t>
  </si>
  <si>
    <t>2012 (P)</t>
  </si>
  <si>
    <t>2013 (P)</t>
  </si>
  <si>
    <t>2014 (A)</t>
  </si>
  <si>
    <t>Puestos de trabajo asalariados equivalentes a jornada completa</t>
  </si>
  <si>
    <t xml:space="preserve">     más variables abajo</t>
  </si>
  <si>
    <t>2015T3</t>
  </si>
  <si>
    <t>2015T2</t>
  </si>
  <si>
    <t>2015T1</t>
  </si>
  <si>
    <t>PT asalariados</t>
  </si>
  <si>
    <t>PT asalaridos eq a jorn comp</t>
  </si>
  <si>
    <t xml:space="preserve">Base 2010     </t>
  </si>
  <si>
    <t>HORAS_AS</t>
  </si>
  <si>
    <t>Horas trabajadas por los asalariados</t>
  </si>
  <si>
    <t>2000T1 a 2011T2</t>
  </si>
  <si>
    <t>2008T1 a 2014T2</t>
  </si>
  <si>
    <t>1995T1 a 2015T3</t>
  </si>
  <si>
    <t>Imptos netos sobre los productos</t>
  </si>
  <si>
    <t>IMPN_P</t>
  </si>
  <si>
    <t>Impuestos netos sobre los productos</t>
  </si>
  <si>
    <t>deflactor PIBpm</t>
  </si>
  <si>
    <t>deflactor implícito del VABpb</t>
  </si>
  <si>
    <t>PIB a precios corrientes</t>
  </si>
  <si>
    <t>PIB a precios constantes de 1995</t>
  </si>
  <si>
    <t>deflactor implícito del PIB</t>
  </si>
  <si>
    <t>impuestos netos sobre los productos</t>
  </si>
  <si>
    <t>PIB, índice de volumen</t>
  </si>
  <si>
    <t>PIB a precios constantes de 2000</t>
  </si>
  <si>
    <t>PIB a precios constantes de 2008</t>
  </si>
  <si>
    <t>PIB a precios constantes de 2010</t>
  </si>
  <si>
    <t>Ptos de trabajo totales</t>
  </si>
  <si>
    <t>ratop PTAS/PT</t>
  </si>
  <si>
    <t>PTAS/PT</t>
  </si>
  <si>
    <t>Puestos de trabajo asalariados</t>
  </si>
  <si>
    <t xml:space="preserve">ratio </t>
  </si>
  <si>
    <t>miles de puestos de trabajo asalariados</t>
  </si>
  <si>
    <t>a. Datos del BB (1978)</t>
  </si>
  <si>
    <t>series de poblacion en principio vienen del INE, censos e interpolaciones de ellos. Activos de EPA y otras fuentes</t>
  </si>
  <si>
    <t xml:space="preserve">Hoja 10: Series de Alcaide (2000)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</si>
</sst>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"/>
    <numFmt numFmtId="166" formatCode="#,##0.000"/>
    <numFmt numFmtId="167" formatCode="0.0"/>
  </numFmts>
  <fonts count="15" x14ac:knownFonts="1">
    <font>
      <sz val="12"/>
      <color theme="1"/>
      <name val="Calibri"/>
      <family val="2"/>
      <charset val="128"/>
      <scheme val="minor"/>
    </font>
    <font>
      <b/>
      <sz val="12"/>
      <color theme="1"/>
      <name val="Calibri"/>
      <family val="2"/>
      <charset val="128"/>
      <scheme val="minor"/>
    </font>
    <font>
      <b/>
      <i/>
      <sz val="10"/>
      <name val="Verdana"/>
    </font>
    <font>
      <i/>
      <sz val="12"/>
      <color theme="1"/>
      <name val="Calibri"/>
      <scheme val="minor"/>
    </font>
    <font>
      <u/>
      <sz val="10"/>
      <color indexed="12"/>
      <name val="Verdana"/>
    </font>
    <font>
      <sz val="12"/>
      <color rgb="FF0000FF"/>
      <name val="Calibri"/>
      <scheme val="minor"/>
    </font>
    <font>
      <sz val="10"/>
      <name val="Verdana"/>
    </font>
    <font>
      <i/>
      <sz val="12"/>
      <name val="Calibri"/>
      <scheme val="minor"/>
    </font>
    <font>
      <b/>
      <sz val="10"/>
      <name val="Verdana"/>
    </font>
    <font>
      <i/>
      <sz val="10"/>
      <name val="Verdana"/>
    </font>
    <font>
      <b/>
      <i/>
      <sz val="12"/>
      <color theme="1"/>
      <name val="Calibri"/>
      <scheme val="minor"/>
    </font>
    <font>
      <u/>
      <sz val="12"/>
      <color theme="11"/>
      <name val="Calibri"/>
      <family val="2"/>
      <charset val="128"/>
      <scheme val="minor"/>
    </font>
    <font>
      <i/>
      <sz val="10"/>
      <name val="Palatino"/>
    </font>
    <font>
      <sz val="10"/>
      <name val="Palatino"/>
    </font>
    <font>
      <u/>
      <sz val="10"/>
      <color indexed="12"/>
      <name val="Palatino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2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3" fillId="0" borderId="0" xfId="0" applyFont="1" applyFill="1"/>
    <xf numFmtId="0" fontId="0" fillId="0" borderId="0" xfId="0" applyFont="1" applyFill="1"/>
    <xf numFmtId="0" fontId="4" fillId="0" borderId="0" xfId="1" applyAlignment="1" applyProtection="1"/>
    <xf numFmtId="0" fontId="4" fillId="0" borderId="0" xfId="1" applyFill="1" applyAlignment="1" applyProtection="1"/>
    <xf numFmtId="0" fontId="3" fillId="0" borderId="0" xfId="0" applyFont="1" applyAlignment="1">
      <alignment horizontal="center"/>
    </xf>
    <xf numFmtId="0" fontId="5" fillId="0" borderId="0" xfId="0" applyFont="1" applyFill="1"/>
    <xf numFmtId="3" fontId="0" fillId="0" borderId="0" xfId="0" applyNumberForma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Font="1"/>
    <xf numFmtId="0" fontId="3" fillId="0" borderId="0" xfId="0" applyFont="1" applyAlignment="1">
      <alignment horizontal="left"/>
    </xf>
    <xf numFmtId="164" fontId="7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164" fontId="6" fillId="0" borderId="0" xfId="0" applyNumberFormat="1" applyFont="1"/>
    <xf numFmtId="3" fontId="0" fillId="3" borderId="0" xfId="0" applyNumberFormat="1" applyFill="1"/>
    <xf numFmtId="0" fontId="10" fillId="0" borderId="0" xfId="0" applyFont="1" applyFill="1"/>
    <xf numFmtId="165" fontId="0" fillId="0" borderId="0" xfId="0" applyNumberFormat="1"/>
    <xf numFmtId="166" fontId="0" fillId="0" borderId="0" xfId="0" applyNumberFormat="1"/>
    <xf numFmtId="164" fontId="0" fillId="0" borderId="0" xfId="0" applyNumberFormat="1"/>
    <xf numFmtId="167" fontId="0" fillId="0" borderId="0" xfId="0" applyNumberFormat="1"/>
    <xf numFmtId="4" fontId="0" fillId="0" borderId="0" xfId="0" applyNumberForma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0" fontId="0" fillId="0" borderId="0" xfId="0" applyNumberFormat="1"/>
    <xf numFmtId="0" fontId="12" fillId="0" borderId="0" xfId="0" applyFont="1"/>
    <xf numFmtId="0" fontId="8" fillId="3" borderId="0" xfId="0" applyFont="1" applyFill="1"/>
    <xf numFmtId="0" fontId="8" fillId="2" borderId="0" xfId="0" applyFont="1" applyFill="1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2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Hipervínculo visitado" xfId="108" builtinId="9" hidden="1"/>
    <cellStyle name="Hipervínculo visitado" xfId="109" builtinId="9" hidden="1"/>
    <cellStyle name="Hipervínculo visitado" xfId="110" builtinId="9" hidden="1"/>
    <cellStyle name="Hipervínculo visitado" xfId="111" builtinId="9" hidden="1"/>
    <cellStyle name="Hipervínculo visitado" xfId="112" builtinId="9" hidden="1"/>
    <cellStyle name="Hipervínculo visitado" xfId="113" builtinId="9" hidden="1"/>
    <cellStyle name="Hipervínculo visitado" xfId="114" builtinId="9" hidden="1"/>
    <cellStyle name="Hipervínculo visitado" xfId="115" builtinId="9" hidden="1"/>
    <cellStyle name="Hipervínculo visitado" xfId="116" builtinId="9" hidden="1"/>
    <cellStyle name="Hipervínculo visitado" xfId="117" builtinId="9" hidden="1"/>
    <cellStyle name="Hipervínculo visitado" xfId="118" builtinId="9" hidden="1"/>
    <cellStyle name="Hipervínculo visitado" xfId="119" builtinId="9" hidden="1"/>
    <cellStyle name="Hipervínculo visitado" xfId="120" builtinId="9" hidden="1"/>
    <cellStyle name="Hipervínculo visitado" xfId="121" builtinId="9" hidden="1"/>
    <cellStyle name="Hipervínculo visitado" xfId="122" builtinId="9" hidden="1"/>
    <cellStyle name="Hipervínculo visitado" xfId="123" builtinId="9" hidden="1"/>
    <cellStyle name="Hipervínculo visitado" xfId="124" builtinId="9" hidden="1"/>
    <cellStyle name="Hipervínculo visitado" xfId="125" builtinId="9" hidden="1"/>
    <cellStyle name="Hipervínculo visitado" xfId="126" builtinId="9" hidden="1"/>
    <cellStyle name="Hipervínculo visitado" xfId="12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es/jaxi/menu.do?type=pcaxis&amp;path=%2Ft35%2Fp008&amp;file=inebase&amp;L=0" TargetMode="External"/><Relationship Id="rId4" Type="http://schemas.openxmlformats.org/officeDocument/2006/relationships/hyperlink" Target="http://www.ine.es/daco/daco42/cne08/dacocne_enlace.htm" TargetMode="External"/><Relationship Id="rId1" Type="http://schemas.openxmlformats.org/officeDocument/2006/relationships/hyperlink" Target="http://www.ine.es/jaxi/menu.do?type=pcaxis&amp;path=/t35/p008/cne/ba86&amp;file=pcaxis" TargetMode="External"/><Relationship Id="rId2" Type="http://schemas.openxmlformats.org/officeDocument/2006/relationships/hyperlink" Target="http://www.ine.es/daco/daco42/cne/dacocn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abSelected="1" zoomScale="150" zoomScaleNormal="150" zoomScalePageLayoutView="150" workbookViewId="0">
      <selection activeCell="C213" sqref="C213"/>
    </sheetView>
  </sheetViews>
  <sheetFormatPr baseColWidth="10" defaultRowHeight="15" x14ac:dyDescent="0"/>
  <cols>
    <col min="1" max="1" width="5.5" customWidth="1"/>
    <col min="3" max="3" width="53.6640625" customWidth="1"/>
    <col min="4" max="4" width="35.1640625" customWidth="1"/>
    <col min="5" max="5" width="11.33203125" customWidth="1"/>
  </cols>
  <sheetData>
    <row r="1" spans="1:6">
      <c r="C1" s="3" t="s">
        <v>82</v>
      </c>
    </row>
    <row r="2" spans="1:6">
      <c r="A2" s="2"/>
      <c r="B2" s="2"/>
      <c r="C2" s="3" t="s">
        <v>0</v>
      </c>
      <c r="D2" s="2"/>
      <c r="E2" s="2"/>
      <c r="F2" s="2"/>
    </row>
    <row r="3" spans="1:6">
      <c r="A3" s="2"/>
      <c r="B3" s="2"/>
      <c r="C3" s="3"/>
      <c r="D3" s="2"/>
      <c r="E3" s="2"/>
      <c r="F3" s="2"/>
    </row>
    <row r="4" spans="1:6">
      <c r="A4" s="2"/>
      <c r="B4" s="2"/>
      <c r="C4" s="1" t="s">
        <v>612</v>
      </c>
      <c r="D4" s="2"/>
      <c r="E4" s="2"/>
      <c r="F4" s="2"/>
    </row>
    <row r="5" spans="1:6">
      <c r="A5" s="2"/>
      <c r="B5" s="2"/>
      <c r="C5" s="3"/>
      <c r="D5" s="2"/>
      <c r="E5" s="2"/>
      <c r="F5" s="2"/>
    </row>
    <row r="6" spans="1:6">
      <c r="A6" s="2"/>
      <c r="B6" s="2"/>
      <c r="C6" s="25" t="s">
        <v>167</v>
      </c>
      <c r="D6" s="2"/>
      <c r="E6" s="2"/>
      <c r="F6" s="2"/>
    </row>
    <row r="7" spans="1:6">
      <c r="A7" s="2"/>
      <c r="B7" s="2"/>
      <c r="C7" s="4" t="s">
        <v>1</v>
      </c>
      <c r="D7" s="4" t="s">
        <v>2</v>
      </c>
      <c r="E7" s="4" t="s">
        <v>3</v>
      </c>
      <c r="F7" s="4" t="s">
        <v>4</v>
      </c>
    </row>
    <row r="8" spans="1:6">
      <c r="A8" s="2"/>
      <c r="B8" s="5" t="s">
        <v>5</v>
      </c>
      <c r="C8" s="6" t="s">
        <v>51</v>
      </c>
      <c r="D8" s="6" t="s">
        <v>6</v>
      </c>
      <c r="E8" s="6" t="s">
        <v>7</v>
      </c>
      <c r="F8" s="6" t="s">
        <v>8</v>
      </c>
    </row>
    <row r="9" spans="1:6">
      <c r="A9" s="2"/>
      <c r="B9" s="5" t="s">
        <v>9</v>
      </c>
      <c r="C9" s="6" t="s">
        <v>10</v>
      </c>
      <c r="D9" s="6" t="s">
        <v>6</v>
      </c>
      <c r="E9" s="6" t="s">
        <v>7</v>
      </c>
      <c r="F9" s="6" t="s">
        <v>8</v>
      </c>
    </row>
    <row r="10" spans="1:6">
      <c r="A10" s="2"/>
      <c r="B10" s="5" t="s">
        <v>111</v>
      </c>
      <c r="C10" s="6" t="s">
        <v>12</v>
      </c>
      <c r="D10" s="6" t="s">
        <v>13</v>
      </c>
      <c r="E10" s="6" t="s">
        <v>7</v>
      </c>
      <c r="F10" s="6" t="s">
        <v>8</v>
      </c>
    </row>
    <row r="11" spans="1:6">
      <c r="A11" s="2"/>
      <c r="B11" s="2"/>
      <c r="C11" s="6"/>
      <c r="D11" s="6"/>
      <c r="E11" s="6"/>
      <c r="F11" s="6"/>
    </row>
    <row r="12" spans="1:6">
      <c r="A12" s="2"/>
      <c r="B12" s="2"/>
      <c r="C12" s="6" t="s">
        <v>14</v>
      </c>
      <c r="D12" s="6"/>
      <c r="E12" s="6"/>
      <c r="F12" s="6"/>
    </row>
    <row r="13" spans="1:6">
      <c r="A13" s="2"/>
      <c r="B13" s="2"/>
      <c r="C13" s="7" t="s">
        <v>15</v>
      </c>
      <c r="D13" s="6"/>
      <c r="E13" s="6"/>
      <c r="F13" s="6"/>
    </row>
    <row r="14" spans="1:6">
      <c r="A14" s="2"/>
      <c r="B14" s="2"/>
      <c r="C14" s="6"/>
      <c r="D14" s="6"/>
      <c r="E14" s="6"/>
      <c r="F14" s="6"/>
    </row>
    <row r="15" spans="1:6">
      <c r="C15" s="4" t="s">
        <v>168</v>
      </c>
    </row>
    <row r="17" spans="2:6">
      <c r="C17" s="4" t="s">
        <v>1</v>
      </c>
      <c r="D17" s="4" t="s">
        <v>2</v>
      </c>
      <c r="E17" s="4" t="s">
        <v>3</v>
      </c>
      <c r="F17" s="4" t="s">
        <v>4</v>
      </c>
    </row>
    <row r="18" spans="2:6">
      <c r="B18" s="21" t="s">
        <v>117</v>
      </c>
      <c r="C18" t="s">
        <v>138</v>
      </c>
      <c r="D18" t="s">
        <v>139</v>
      </c>
      <c r="E18" t="s">
        <v>140</v>
      </c>
      <c r="F18" t="s">
        <v>141</v>
      </c>
    </row>
    <row r="19" spans="2:6">
      <c r="B19" s="21" t="s">
        <v>118</v>
      </c>
      <c r="C19" t="s">
        <v>142</v>
      </c>
      <c r="D19" t="s">
        <v>139</v>
      </c>
      <c r="E19" t="s">
        <v>140</v>
      </c>
      <c r="F19" t="s">
        <v>141</v>
      </c>
    </row>
    <row r="20" spans="2:6">
      <c r="B20" s="21" t="s">
        <v>119</v>
      </c>
      <c r="C20" t="s">
        <v>143</v>
      </c>
      <c r="D20" t="s">
        <v>144</v>
      </c>
      <c r="E20" t="s">
        <v>140</v>
      </c>
      <c r="F20" t="s">
        <v>141</v>
      </c>
    </row>
    <row r="21" spans="2:6" s="43" customFormat="1">
      <c r="B21" s="21" t="s">
        <v>638</v>
      </c>
      <c r="C21" s="43" t="s">
        <v>639</v>
      </c>
      <c r="D21" s="43" t="s">
        <v>144</v>
      </c>
      <c r="E21" s="43" t="s">
        <v>140</v>
      </c>
      <c r="F21" s="43" t="s">
        <v>141</v>
      </c>
    </row>
    <row r="22" spans="2:6">
      <c r="B22" s="21" t="s">
        <v>120</v>
      </c>
      <c r="C22" t="s">
        <v>145</v>
      </c>
      <c r="D22" t="s">
        <v>139</v>
      </c>
      <c r="E22" t="s">
        <v>146</v>
      </c>
      <c r="F22" t="s">
        <v>141</v>
      </c>
    </row>
    <row r="23" spans="2:6">
      <c r="B23" s="21" t="s">
        <v>147</v>
      </c>
      <c r="C23" t="s">
        <v>148</v>
      </c>
      <c r="D23" t="s">
        <v>144</v>
      </c>
      <c r="E23" t="s">
        <v>149</v>
      </c>
      <c r="F23" t="s">
        <v>150</v>
      </c>
    </row>
    <row r="24" spans="2:6">
      <c r="B24" s="21" t="s">
        <v>111</v>
      </c>
      <c r="C24" t="s">
        <v>151</v>
      </c>
      <c r="D24" t="s">
        <v>144</v>
      </c>
      <c r="E24" t="s">
        <v>140</v>
      </c>
      <c r="F24" t="s">
        <v>141</v>
      </c>
    </row>
    <row r="25" spans="2:6">
      <c r="B25" s="21" t="s">
        <v>152</v>
      </c>
      <c r="C25" t="s">
        <v>153</v>
      </c>
      <c r="D25" t="s">
        <v>144</v>
      </c>
      <c r="E25" t="s">
        <v>154</v>
      </c>
      <c r="F25" t="s">
        <v>150</v>
      </c>
    </row>
    <row r="27" spans="2:6">
      <c r="C27" s="4" t="s">
        <v>43</v>
      </c>
    </row>
    <row r="28" spans="2:6">
      <c r="C28" t="s">
        <v>155</v>
      </c>
    </row>
    <row r="29" spans="2:6">
      <c r="C29" t="s">
        <v>156</v>
      </c>
    </row>
    <row r="30" spans="2:6">
      <c r="C30" t="s">
        <v>157</v>
      </c>
    </row>
    <row r="33" spans="1:6">
      <c r="C33" s="4" t="s">
        <v>169</v>
      </c>
    </row>
    <row r="35" spans="1:6">
      <c r="C35" s="4" t="s">
        <v>1</v>
      </c>
      <c r="D35" s="4" t="s">
        <v>2</v>
      </c>
      <c r="E35" s="4" t="s">
        <v>3</v>
      </c>
      <c r="F35" s="4" t="s">
        <v>4</v>
      </c>
    </row>
    <row r="36" spans="1:6">
      <c r="B36" s="21" t="s">
        <v>5</v>
      </c>
      <c r="C36" t="s">
        <v>158</v>
      </c>
      <c r="D36" t="s">
        <v>159</v>
      </c>
      <c r="E36" t="s">
        <v>7</v>
      </c>
      <c r="F36" t="s">
        <v>141</v>
      </c>
    </row>
    <row r="37" spans="1:6">
      <c r="B37" s="21" t="s">
        <v>5</v>
      </c>
      <c r="C37" s="14" t="s">
        <v>160</v>
      </c>
      <c r="D37" t="s">
        <v>159</v>
      </c>
      <c r="E37" t="s">
        <v>161</v>
      </c>
      <c r="F37" t="s">
        <v>141</v>
      </c>
    </row>
    <row r="38" spans="1:6">
      <c r="B38" s="21" t="s">
        <v>9</v>
      </c>
      <c r="C38" t="s">
        <v>162</v>
      </c>
      <c r="D38" t="s">
        <v>159</v>
      </c>
      <c r="E38" t="s">
        <v>7</v>
      </c>
      <c r="F38" t="s">
        <v>141</v>
      </c>
    </row>
    <row r="39" spans="1:6">
      <c r="B39" s="21" t="s">
        <v>9</v>
      </c>
      <c r="C39" s="14" t="s">
        <v>163</v>
      </c>
      <c r="D39" t="s">
        <v>159</v>
      </c>
      <c r="E39" t="s">
        <v>161</v>
      </c>
      <c r="F39" t="s">
        <v>141</v>
      </c>
    </row>
    <row r="40" spans="1:6">
      <c r="B40" s="21" t="s">
        <v>170</v>
      </c>
      <c r="C40" s="14" t="s">
        <v>164</v>
      </c>
      <c r="D40" t="s">
        <v>159</v>
      </c>
      <c r="E40" t="s">
        <v>149</v>
      </c>
      <c r="F40" t="s">
        <v>165</v>
      </c>
    </row>
    <row r="42" spans="1:6">
      <c r="C42" s="4" t="s">
        <v>43</v>
      </c>
    </row>
    <row r="43" spans="1:6">
      <c r="C43" t="s">
        <v>155</v>
      </c>
    </row>
    <row r="44" spans="1:6">
      <c r="C44" t="s">
        <v>166</v>
      </c>
    </row>
    <row r="45" spans="1:6">
      <c r="C45" t="s">
        <v>156</v>
      </c>
    </row>
    <row r="46" spans="1:6">
      <c r="A46" s="2"/>
      <c r="B46" s="2"/>
      <c r="C46" s="6"/>
      <c r="D46" s="6"/>
      <c r="E46" s="6"/>
      <c r="F46" s="6"/>
    </row>
    <row r="47" spans="1:6">
      <c r="A47" s="2"/>
      <c r="B47" s="2"/>
      <c r="C47" s="6"/>
      <c r="D47" s="6"/>
      <c r="E47" s="6"/>
      <c r="F47" s="6"/>
    </row>
    <row r="48" spans="1:6">
      <c r="A48" s="2"/>
      <c r="B48" s="2"/>
      <c r="C48" s="6"/>
      <c r="D48" s="6"/>
      <c r="E48" s="6"/>
      <c r="F48" s="6"/>
    </row>
    <row r="49" spans="1:6">
      <c r="A49" s="2"/>
      <c r="B49" s="2"/>
      <c r="C49" s="6"/>
      <c r="D49" s="6"/>
      <c r="E49" s="6"/>
      <c r="F49" s="6"/>
    </row>
    <row r="50" spans="1:6">
      <c r="A50" s="2"/>
      <c r="B50" s="2"/>
      <c r="C50" s="1" t="s">
        <v>613</v>
      </c>
      <c r="D50" s="6"/>
      <c r="E50" s="6"/>
      <c r="F50" s="6"/>
    </row>
    <row r="51" spans="1:6">
      <c r="A51" s="2"/>
      <c r="B51" s="2"/>
      <c r="C51" s="6"/>
      <c r="D51" s="6"/>
      <c r="E51" s="6"/>
      <c r="F51" s="6"/>
    </row>
    <row r="52" spans="1:6">
      <c r="A52" s="2"/>
      <c r="B52" s="2"/>
      <c r="C52" s="4" t="s">
        <v>1</v>
      </c>
      <c r="D52" s="4" t="s">
        <v>2</v>
      </c>
      <c r="E52" s="4" t="s">
        <v>3</v>
      </c>
      <c r="F52" s="4" t="s">
        <v>4</v>
      </c>
    </row>
    <row r="53" spans="1:6">
      <c r="A53" s="2"/>
      <c r="B53" s="5" t="s">
        <v>16</v>
      </c>
      <c r="C53" t="s">
        <v>17</v>
      </c>
      <c r="D53" t="s">
        <v>18</v>
      </c>
      <c r="E53" s="2" t="s">
        <v>19</v>
      </c>
      <c r="F53" s="6" t="s">
        <v>8</v>
      </c>
    </row>
    <row r="54" spans="1:6">
      <c r="A54" s="2"/>
      <c r="B54" s="5" t="s">
        <v>20</v>
      </c>
      <c r="C54" t="s">
        <v>21</v>
      </c>
      <c r="D54" t="s">
        <v>18</v>
      </c>
      <c r="E54" s="2" t="s">
        <v>19</v>
      </c>
      <c r="F54" s="6" t="s">
        <v>8</v>
      </c>
    </row>
    <row r="55" spans="1:6">
      <c r="A55" s="2"/>
      <c r="B55" s="5" t="s">
        <v>22</v>
      </c>
      <c r="C55" t="s">
        <v>23</v>
      </c>
      <c r="D55" t="s">
        <v>18</v>
      </c>
      <c r="E55" s="2" t="s">
        <v>19</v>
      </c>
      <c r="F55" s="6" t="s">
        <v>8</v>
      </c>
    </row>
    <row r="56" spans="1:6">
      <c r="A56" s="2"/>
      <c r="B56" s="5" t="s">
        <v>24</v>
      </c>
      <c r="C56" t="s">
        <v>25</v>
      </c>
      <c r="D56" t="s">
        <v>18</v>
      </c>
      <c r="E56" s="2" t="s">
        <v>19</v>
      </c>
      <c r="F56" s="6" t="s">
        <v>8</v>
      </c>
    </row>
    <row r="57" spans="1:6">
      <c r="A57" s="2"/>
      <c r="B57" s="5" t="s">
        <v>11</v>
      </c>
      <c r="C57" t="s">
        <v>26</v>
      </c>
      <c r="D57" t="s">
        <v>13</v>
      </c>
      <c r="E57" s="2" t="s">
        <v>19</v>
      </c>
      <c r="F57" s="6" t="s">
        <v>8</v>
      </c>
    </row>
    <row r="58" spans="1:6">
      <c r="A58" s="2"/>
      <c r="B58" s="21" t="s">
        <v>177</v>
      </c>
      <c r="C58" t="s">
        <v>174</v>
      </c>
      <c r="D58" t="s">
        <v>13</v>
      </c>
      <c r="E58" s="2" t="s">
        <v>19</v>
      </c>
      <c r="F58" s="6" t="s">
        <v>8</v>
      </c>
    </row>
    <row r="59" spans="1:6">
      <c r="A59" s="2"/>
      <c r="B59" s="21" t="s">
        <v>178</v>
      </c>
      <c r="C59" t="s">
        <v>175</v>
      </c>
      <c r="D59" t="s">
        <v>179</v>
      </c>
      <c r="E59" s="2" t="s">
        <v>19</v>
      </c>
      <c r="F59" s="6" t="s">
        <v>8</v>
      </c>
    </row>
    <row r="60" spans="1:6">
      <c r="A60" s="2"/>
      <c r="B60" s="21" t="s">
        <v>180</v>
      </c>
      <c r="C60" t="s">
        <v>176</v>
      </c>
      <c r="E60" s="2" t="s">
        <v>19</v>
      </c>
      <c r="F60" s="6" t="s">
        <v>8</v>
      </c>
    </row>
    <row r="61" spans="1:6">
      <c r="A61" s="2"/>
      <c r="B61" s="2"/>
      <c r="C61" s="2"/>
      <c r="D61" s="2"/>
      <c r="E61" s="2"/>
      <c r="F61" s="2"/>
    </row>
    <row r="62" spans="1:6">
      <c r="A62" s="2"/>
      <c r="B62" s="2"/>
      <c r="C62" s="2" t="s">
        <v>14</v>
      </c>
      <c r="D62" s="2"/>
      <c r="E62" s="2"/>
      <c r="F62" s="2"/>
    </row>
    <row r="63" spans="1:6">
      <c r="A63" s="2"/>
      <c r="B63" s="2"/>
      <c r="C63" s="8" t="s">
        <v>27</v>
      </c>
      <c r="D63" s="2"/>
      <c r="E63" s="2"/>
      <c r="F63" s="2"/>
    </row>
    <row r="64" spans="1:6">
      <c r="A64" s="2"/>
      <c r="B64" s="2"/>
      <c r="C64" s="3"/>
      <c r="D64" s="2"/>
      <c r="E64" s="2"/>
      <c r="F64" s="2"/>
    </row>
    <row r="65" spans="1:6">
      <c r="A65" s="2"/>
      <c r="B65" s="2"/>
      <c r="C65" s="3"/>
      <c r="D65" s="2"/>
      <c r="E65" s="2"/>
      <c r="F65" s="2"/>
    </row>
    <row r="66" spans="1:6">
      <c r="A66" s="2"/>
      <c r="B66" s="2"/>
      <c r="C66" s="1" t="s">
        <v>614</v>
      </c>
      <c r="D66" s="2"/>
      <c r="E66" s="2"/>
      <c r="F66" s="2"/>
    </row>
    <row r="67" spans="1:6">
      <c r="A67" s="2"/>
      <c r="B67" s="2"/>
      <c r="C67" s="3"/>
      <c r="D67" s="2"/>
      <c r="E67" s="2"/>
      <c r="F67" s="2"/>
    </row>
    <row r="68" spans="1:6">
      <c r="A68" s="2"/>
      <c r="B68" s="2"/>
      <c r="C68" s="4" t="s">
        <v>1</v>
      </c>
      <c r="D68" s="4" t="s">
        <v>2</v>
      </c>
      <c r="E68" s="4" t="s">
        <v>3</v>
      </c>
      <c r="F68" s="4" t="s">
        <v>4</v>
      </c>
    </row>
    <row r="69" spans="1:6">
      <c r="A69" s="2"/>
      <c r="B69" s="2" t="s">
        <v>5</v>
      </c>
      <c r="C69" s="14" t="s">
        <v>51</v>
      </c>
      <c r="D69" t="s">
        <v>6</v>
      </c>
      <c r="E69" s="2" t="s">
        <v>28</v>
      </c>
      <c r="F69" s="6" t="s">
        <v>8</v>
      </c>
    </row>
    <row r="70" spans="1:6">
      <c r="A70" s="2"/>
      <c r="B70" s="5" t="s">
        <v>9</v>
      </c>
      <c r="C70" t="s">
        <v>10</v>
      </c>
      <c r="D70" t="s">
        <v>6</v>
      </c>
      <c r="E70" s="2" t="s">
        <v>28</v>
      </c>
      <c r="F70" s="6" t="s">
        <v>8</v>
      </c>
    </row>
    <row r="71" spans="1:6">
      <c r="A71" s="2"/>
      <c r="B71" s="5" t="s">
        <v>16</v>
      </c>
      <c r="C71" t="s">
        <v>188</v>
      </c>
      <c r="D71" t="s">
        <v>18</v>
      </c>
      <c r="E71" s="2" t="s">
        <v>28</v>
      </c>
      <c r="F71" s="6" t="s">
        <v>8</v>
      </c>
    </row>
    <row r="72" spans="1:6">
      <c r="A72" s="2"/>
      <c r="B72" s="5" t="s">
        <v>22</v>
      </c>
      <c r="C72" t="s">
        <v>29</v>
      </c>
      <c r="D72" t="s">
        <v>18</v>
      </c>
      <c r="E72" s="2" t="s">
        <v>28</v>
      </c>
      <c r="F72" s="6" t="s">
        <v>8</v>
      </c>
    </row>
    <row r="73" spans="1:6">
      <c r="A73" s="2"/>
      <c r="B73" s="5" t="s">
        <v>20</v>
      </c>
      <c r="C73" t="s">
        <v>189</v>
      </c>
      <c r="D73" t="s">
        <v>190</v>
      </c>
      <c r="E73" s="2" t="s">
        <v>28</v>
      </c>
      <c r="F73" s="6" t="s">
        <v>8</v>
      </c>
    </row>
    <row r="74" spans="1:6">
      <c r="A74" s="2"/>
      <c r="B74" s="5" t="s">
        <v>24</v>
      </c>
      <c r="C74" t="s">
        <v>30</v>
      </c>
      <c r="D74" t="s">
        <v>190</v>
      </c>
      <c r="E74" s="2" t="s">
        <v>28</v>
      </c>
      <c r="F74" s="6" t="s">
        <v>8</v>
      </c>
    </row>
    <row r="75" spans="1:6">
      <c r="A75" s="2"/>
      <c r="B75" s="5" t="s">
        <v>111</v>
      </c>
      <c r="C75" t="s">
        <v>12</v>
      </c>
      <c r="D75" t="s">
        <v>13</v>
      </c>
      <c r="E75" s="2" t="s">
        <v>28</v>
      </c>
      <c r="F75" s="6" t="s">
        <v>8</v>
      </c>
    </row>
    <row r="76" spans="1:6">
      <c r="A76" s="2"/>
      <c r="B76" s="21" t="s">
        <v>177</v>
      </c>
      <c r="C76" t="s">
        <v>174</v>
      </c>
      <c r="D76" t="s">
        <v>13</v>
      </c>
      <c r="E76" s="2" t="s">
        <v>28</v>
      </c>
      <c r="F76" s="6" t="s">
        <v>8</v>
      </c>
    </row>
    <row r="77" spans="1:6">
      <c r="A77" s="2"/>
      <c r="B77" s="21" t="s">
        <v>178</v>
      </c>
      <c r="C77" t="s">
        <v>175</v>
      </c>
      <c r="D77" t="s">
        <v>179</v>
      </c>
      <c r="E77" s="2" t="s">
        <v>28</v>
      </c>
      <c r="F77" s="6" t="s">
        <v>8</v>
      </c>
    </row>
    <row r="78" spans="1:6">
      <c r="A78" s="2"/>
      <c r="B78" s="21" t="s">
        <v>180</v>
      </c>
      <c r="C78" t="s">
        <v>176</v>
      </c>
      <c r="E78" s="2" t="s">
        <v>28</v>
      </c>
      <c r="F78" s="6" t="s">
        <v>8</v>
      </c>
    </row>
    <row r="79" spans="1:6">
      <c r="A79" s="2"/>
      <c r="B79" s="2"/>
    </row>
    <row r="80" spans="1:6">
      <c r="A80" s="2"/>
      <c r="B80" s="2"/>
      <c r="C80" s="2" t="s">
        <v>14</v>
      </c>
      <c r="D80" s="9"/>
      <c r="E80" s="9"/>
      <c r="F80" s="9"/>
    </row>
    <row r="81" spans="1:6">
      <c r="A81" s="2"/>
      <c r="B81" s="2"/>
      <c r="C81" s="10" t="s">
        <v>31</v>
      </c>
      <c r="D81" s="11"/>
      <c r="E81" s="11"/>
      <c r="F81" s="11"/>
    </row>
    <row r="82" spans="1:6">
      <c r="A82" s="2"/>
      <c r="B82" s="2"/>
      <c r="C82" s="2"/>
      <c r="D82" s="11"/>
      <c r="E82" s="11"/>
      <c r="F82" s="11"/>
    </row>
    <row r="83" spans="1:6">
      <c r="A83" s="2"/>
      <c r="B83" s="2"/>
      <c r="D83" s="11"/>
      <c r="E83" s="11"/>
      <c r="F83" s="11"/>
    </row>
    <row r="84" spans="1:6">
      <c r="A84" s="2"/>
      <c r="B84" s="2"/>
      <c r="C84" s="1" t="s">
        <v>615</v>
      </c>
      <c r="D84" s="11"/>
      <c r="E84" s="11"/>
      <c r="F84" s="11"/>
    </row>
    <row r="85" spans="1:6">
      <c r="A85" s="2"/>
      <c r="B85" s="2"/>
      <c r="C85" s="3"/>
      <c r="D85" s="2"/>
      <c r="E85" s="2"/>
      <c r="F85" s="2"/>
    </row>
    <row r="86" spans="1:6">
      <c r="A86" s="2"/>
      <c r="B86" s="2"/>
      <c r="C86" s="4" t="s">
        <v>1</v>
      </c>
      <c r="D86" s="4" t="s">
        <v>2</v>
      </c>
      <c r="E86" s="4" t="s">
        <v>3</v>
      </c>
      <c r="F86" s="4" t="s">
        <v>4</v>
      </c>
    </row>
    <row r="87" spans="1:6">
      <c r="A87" s="2"/>
      <c r="B87" s="21" t="s">
        <v>20</v>
      </c>
      <c r="C87" t="s">
        <v>183</v>
      </c>
      <c r="D87" t="s">
        <v>190</v>
      </c>
      <c r="E87" s="2" t="s">
        <v>32</v>
      </c>
      <c r="F87" s="6" t="s">
        <v>8</v>
      </c>
    </row>
    <row r="88" spans="1:6">
      <c r="A88" s="2"/>
      <c r="B88" s="5" t="s">
        <v>24</v>
      </c>
      <c r="C88" t="s">
        <v>30</v>
      </c>
      <c r="D88" t="s">
        <v>190</v>
      </c>
      <c r="E88" s="2" t="s">
        <v>32</v>
      </c>
      <c r="F88" s="6" t="s">
        <v>8</v>
      </c>
    </row>
    <row r="89" spans="1:6">
      <c r="A89" s="2"/>
      <c r="B89" s="21" t="s">
        <v>198</v>
      </c>
      <c r="C89" t="s">
        <v>192</v>
      </c>
      <c r="D89" t="s">
        <v>35</v>
      </c>
      <c r="E89" s="2" t="s">
        <v>32</v>
      </c>
      <c r="F89" s="6" t="s">
        <v>8</v>
      </c>
    </row>
    <row r="90" spans="1:6">
      <c r="A90" s="2"/>
      <c r="B90" s="5" t="s">
        <v>33</v>
      </c>
      <c r="C90" t="s">
        <v>34</v>
      </c>
      <c r="D90" s="2" t="s">
        <v>35</v>
      </c>
      <c r="E90" s="2" t="s">
        <v>32</v>
      </c>
      <c r="F90" s="6" t="s">
        <v>8</v>
      </c>
    </row>
    <row r="91" spans="1:6">
      <c r="A91" s="2"/>
      <c r="B91" s="5" t="s">
        <v>11</v>
      </c>
      <c r="C91" t="s">
        <v>12</v>
      </c>
      <c r="D91" t="s">
        <v>13</v>
      </c>
      <c r="E91" s="2" t="s">
        <v>32</v>
      </c>
      <c r="F91" s="6" t="s">
        <v>8</v>
      </c>
    </row>
    <row r="92" spans="1:6">
      <c r="A92" s="2"/>
      <c r="B92" s="21" t="s">
        <v>177</v>
      </c>
      <c r="C92" t="s">
        <v>194</v>
      </c>
      <c r="D92" t="s">
        <v>13</v>
      </c>
      <c r="E92" s="2" t="s">
        <v>32</v>
      </c>
      <c r="F92" s="6" t="s">
        <v>8</v>
      </c>
    </row>
    <row r="93" spans="1:6">
      <c r="A93" s="2"/>
      <c r="B93" s="21" t="s">
        <v>199</v>
      </c>
      <c r="C93" t="s">
        <v>195</v>
      </c>
      <c r="D93" t="s">
        <v>200</v>
      </c>
      <c r="E93" s="2" t="s">
        <v>32</v>
      </c>
      <c r="F93" s="6" t="s">
        <v>8</v>
      </c>
    </row>
    <row r="94" spans="1:6">
      <c r="A94" s="2"/>
      <c r="B94" s="21" t="s">
        <v>178</v>
      </c>
      <c r="C94" t="s">
        <v>196</v>
      </c>
      <c r="D94" t="s">
        <v>201</v>
      </c>
      <c r="E94" s="2" t="s">
        <v>32</v>
      </c>
      <c r="F94" s="6" t="s">
        <v>8</v>
      </c>
    </row>
    <row r="95" spans="1:6">
      <c r="A95" s="2"/>
      <c r="B95" s="21" t="s">
        <v>180</v>
      </c>
      <c r="C95" t="s">
        <v>202</v>
      </c>
      <c r="E95" s="2" t="s">
        <v>32</v>
      </c>
      <c r="F95" s="6" t="s">
        <v>8</v>
      </c>
    </row>
    <row r="96" spans="1:6">
      <c r="A96" s="2"/>
      <c r="B96" s="5"/>
      <c r="E96" s="2"/>
      <c r="F96" s="6"/>
    </row>
    <row r="97" spans="1:6">
      <c r="A97" s="2"/>
      <c r="B97" s="2"/>
      <c r="D97" s="2"/>
      <c r="E97" s="2"/>
      <c r="F97" s="2"/>
    </row>
    <row r="98" spans="1:6">
      <c r="A98" s="2"/>
      <c r="B98" s="2"/>
      <c r="C98" t="s">
        <v>14</v>
      </c>
      <c r="D98" s="2"/>
      <c r="E98" s="2"/>
      <c r="F98" s="2"/>
    </row>
    <row r="99" spans="1:6">
      <c r="A99" s="2"/>
      <c r="B99" s="2"/>
      <c r="C99" s="7" t="s">
        <v>36</v>
      </c>
      <c r="D99" s="2"/>
      <c r="E99" s="2"/>
      <c r="F99" s="2"/>
    </row>
    <row r="100" spans="1:6">
      <c r="A100" s="2"/>
      <c r="B100" s="2"/>
      <c r="C100" s="2"/>
      <c r="D100" s="2"/>
      <c r="E100" s="2"/>
      <c r="F100" s="2"/>
    </row>
    <row r="101" spans="1:6">
      <c r="A101" s="2"/>
      <c r="B101" s="2"/>
      <c r="C101" s="2"/>
      <c r="D101" s="2"/>
      <c r="E101" s="2"/>
      <c r="F101" s="2"/>
    </row>
    <row r="102" spans="1:6">
      <c r="A102" s="2"/>
      <c r="B102" s="2"/>
      <c r="C102" s="1" t="s">
        <v>616</v>
      </c>
      <c r="D102" s="2"/>
      <c r="E102" s="2"/>
      <c r="F102" s="2"/>
    </row>
    <row r="103" spans="1:6">
      <c r="A103" s="2"/>
      <c r="B103" s="2"/>
      <c r="C103" s="2"/>
      <c r="D103" s="2"/>
      <c r="E103" s="2"/>
      <c r="F103" s="2"/>
    </row>
    <row r="104" spans="1:6">
      <c r="C104" s="4" t="s">
        <v>1</v>
      </c>
      <c r="D104" s="4" t="s">
        <v>2</v>
      </c>
      <c r="E104" s="4" t="s">
        <v>3</v>
      </c>
      <c r="F104" s="4" t="s">
        <v>4</v>
      </c>
    </row>
    <row r="105" spans="1:6">
      <c r="B105" s="13" t="s">
        <v>5</v>
      </c>
      <c r="C105" s="14" t="s">
        <v>51</v>
      </c>
      <c r="D105" s="14" t="s">
        <v>6</v>
      </c>
      <c r="E105" s="14" t="s">
        <v>37</v>
      </c>
      <c r="F105" s="6" t="s">
        <v>8</v>
      </c>
    </row>
    <row r="106" spans="1:6">
      <c r="B106" s="13" t="s">
        <v>9</v>
      </c>
      <c r="C106" t="s">
        <v>10</v>
      </c>
      <c r="D106" s="14" t="s">
        <v>6</v>
      </c>
      <c r="E106" s="14" t="s">
        <v>37</v>
      </c>
      <c r="F106" s="6" t="s">
        <v>8</v>
      </c>
    </row>
    <row r="107" spans="1:6">
      <c r="B107" s="13" t="s">
        <v>16</v>
      </c>
      <c r="C107" t="s">
        <v>188</v>
      </c>
      <c r="D107" s="15" t="s">
        <v>18</v>
      </c>
      <c r="E107" s="14" t="s">
        <v>37</v>
      </c>
      <c r="F107" s="6" t="s">
        <v>8</v>
      </c>
    </row>
    <row r="108" spans="1:6">
      <c r="B108" s="13" t="s">
        <v>22</v>
      </c>
      <c r="C108" t="s">
        <v>29</v>
      </c>
      <c r="D108" s="15" t="s">
        <v>18</v>
      </c>
      <c r="E108" s="14" t="s">
        <v>37</v>
      </c>
      <c r="F108" s="6" t="s">
        <v>8</v>
      </c>
    </row>
    <row r="109" spans="1:6">
      <c r="B109" s="13" t="s">
        <v>20</v>
      </c>
      <c r="C109" t="s">
        <v>208</v>
      </c>
      <c r="D109" s="15" t="s">
        <v>190</v>
      </c>
      <c r="E109" s="14" t="s">
        <v>37</v>
      </c>
      <c r="F109" s="6" t="s">
        <v>8</v>
      </c>
    </row>
    <row r="110" spans="1:6">
      <c r="B110" s="13" t="s">
        <v>24</v>
      </c>
      <c r="C110" t="s">
        <v>209</v>
      </c>
      <c r="D110" s="15" t="s">
        <v>190</v>
      </c>
      <c r="E110" s="14" t="s">
        <v>37</v>
      </c>
      <c r="F110" s="6" t="s">
        <v>8</v>
      </c>
    </row>
    <row r="111" spans="1:6">
      <c r="B111" s="13" t="s">
        <v>198</v>
      </c>
      <c r="C111" t="s">
        <v>210</v>
      </c>
      <c r="D111" s="15" t="s">
        <v>35</v>
      </c>
      <c r="E111" s="14" t="s">
        <v>37</v>
      </c>
      <c r="F111" s="6" t="s">
        <v>8</v>
      </c>
    </row>
    <row r="112" spans="1:6">
      <c r="B112" s="13" t="s">
        <v>33</v>
      </c>
      <c r="C112" t="s">
        <v>39</v>
      </c>
      <c r="D112" s="15" t="s">
        <v>35</v>
      </c>
      <c r="E112" s="14" t="s">
        <v>37</v>
      </c>
      <c r="F112" s="6" t="s">
        <v>8</v>
      </c>
    </row>
    <row r="113" spans="2:7">
      <c r="B113" s="13" t="s">
        <v>11</v>
      </c>
      <c r="C113" t="s">
        <v>26</v>
      </c>
      <c r="D113" t="s">
        <v>13</v>
      </c>
      <c r="E113" s="14" t="s">
        <v>37</v>
      </c>
      <c r="F113" s="6" t="s">
        <v>8</v>
      </c>
    </row>
    <row r="114" spans="2:7">
      <c r="B114" s="13"/>
      <c r="E114" s="14"/>
      <c r="F114" s="6"/>
    </row>
    <row r="115" spans="2:7">
      <c r="C115" t="s">
        <v>14</v>
      </c>
      <c r="D115" s="4"/>
      <c r="E115" s="4"/>
      <c r="F115" s="4"/>
    </row>
    <row r="116" spans="2:7">
      <c r="C116" t="s">
        <v>40</v>
      </c>
    </row>
    <row r="119" spans="2:7">
      <c r="C119" s="1" t="s">
        <v>617</v>
      </c>
    </row>
    <row r="121" spans="2:7">
      <c r="C121" s="4" t="s">
        <v>1</v>
      </c>
      <c r="D121" s="4" t="s">
        <v>2</v>
      </c>
      <c r="E121" s="4" t="s">
        <v>3</v>
      </c>
      <c r="F121" s="4" t="s">
        <v>4</v>
      </c>
    </row>
    <row r="122" spans="2:7">
      <c r="B122" s="13" t="s">
        <v>5</v>
      </c>
      <c r="C122" s="14" t="s">
        <v>51</v>
      </c>
      <c r="D122" s="14" t="s">
        <v>6</v>
      </c>
      <c r="E122" t="s">
        <v>41</v>
      </c>
      <c r="F122" s="6" t="s">
        <v>8</v>
      </c>
      <c r="G122" s="15"/>
    </row>
    <row r="123" spans="2:7">
      <c r="B123" s="13" t="s">
        <v>9</v>
      </c>
      <c r="C123" t="s">
        <v>10</v>
      </c>
      <c r="D123" s="14" t="s">
        <v>6</v>
      </c>
      <c r="E123" t="s">
        <v>41</v>
      </c>
      <c r="F123" s="6" t="s">
        <v>8</v>
      </c>
    </row>
    <row r="124" spans="2:7">
      <c r="B124" s="13" t="s">
        <v>16</v>
      </c>
      <c r="C124" t="s">
        <v>188</v>
      </c>
      <c r="D124" s="14" t="s">
        <v>6</v>
      </c>
      <c r="E124" t="s">
        <v>41</v>
      </c>
      <c r="F124" s="6" t="s">
        <v>8</v>
      </c>
    </row>
    <row r="125" spans="2:7">
      <c r="B125" s="13" t="s">
        <v>22</v>
      </c>
      <c r="C125" t="s">
        <v>29</v>
      </c>
      <c r="D125" s="15" t="s">
        <v>18</v>
      </c>
      <c r="E125" t="s">
        <v>41</v>
      </c>
      <c r="F125" s="6" t="s">
        <v>8</v>
      </c>
    </row>
    <row r="126" spans="2:7">
      <c r="B126" s="13" t="s">
        <v>20</v>
      </c>
      <c r="C126" t="s">
        <v>189</v>
      </c>
      <c r="D126" s="14" t="s">
        <v>190</v>
      </c>
      <c r="E126" t="s">
        <v>41</v>
      </c>
      <c r="F126" s="6" t="s">
        <v>8</v>
      </c>
    </row>
    <row r="127" spans="2:7">
      <c r="B127" s="13" t="s">
        <v>24</v>
      </c>
      <c r="C127" t="s">
        <v>220</v>
      </c>
      <c r="D127" s="14" t="s">
        <v>190</v>
      </c>
      <c r="E127" t="s">
        <v>41</v>
      </c>
      <c r="F127" s="6" t="s">
        <v>8</v>
      </c>
    </row>
    <row r="128" spans="2:7">
      <c r="B128" s="13" t="s">
        <v>198</v>
      </c>
      <c r="C128" t="s">
        <v>222</v>
      </c>
      <c r="D128" s="14" t="s">
        <v>35</v>
      </c>
      <c r="E128" t="s">
        <v>41</v>
      </c>
      <c r="F128" s="6" t="s">
        <v>8</v>
      </c>
    </row>
    <row r="129" spans="2:6">
      <c r="B129" s="13" t="s">
        <v>33</v>
      </c>
      <c r="C129" t="s">
        <v>221</v>
      </c>
      <c r="D129" s="15" t="s">
        <v>35</v>
      </c>
      <c r="E129" t="s">
        <v>41</v>
      </c>
      <c r="F129" s="6" t="s">
        <v>8</v>
      </c>
    </row>
    <row r="130" spans="2:6">
      <c r="B130" s="13" t="s">
        <v>223</v>
      </c>
      <c r="C130" t="s">
        <v>224</v>
      </c>
      <c r="D130" s="15"/>
      <c r="E130" t="s">
        <v>41</v>
      </c>
      <c r="F130" s="6" t="s">
        <v>8</v>
      </c>
    </row>
    <row r="131" spans="2:6">
      <c r="B131" s="13"/>
      <c r="C131" t="s">
        <v>225</v>
      </c>
      <c r="D131" s="14" t="s">
        <v>226</v>
      </c>
      <c r="E131" t="s">
        <v>41</v>
      </c>
      <c r="F131" s="6" t="s">
        <v>8</v>
      </c>
    </row>
    <row r="132" spans="2:6">
      <c r="B132" s="13" t="s">
        <v>11</v>
      </c>
      <c r="C132" t="s">
        <v>12</v>
      </c>
      <c r="D132" t="s">
        <v>13</v>
      </c>
      <c r="E132" t="s">
        <v>41</v>
      </c>
      <c r="F132" s="6" t="s">
        <v>8</v>
      </c>
    </row>
    <row r="133" spans="2:6">
      <c r="B133" s="21" t="s">
        <v>177</v>
      </c>
      <c r="C133" t="s">
        <v>194</v>
      </c>
      <c r="D133" t="s">
        <v>13</v>
      </c>
      <c r="E133" t="s">
        <v>230</v>
      </c>
      <c r="F133" s="6" t="s">
        <v>8</v>
      </c>
    </row>
    <row r="134" spans="2:6">
      <c r="B134" s="21" t="s">
        <v>199</v>
      </c>
      <c r="C134" t="s">
        <v>217</v>
      </c>
      <c r="D134" t="s">
        <v>227</v>
      </c>
      <c r="E134" t="s">
        <v>230</v>
      </c>
      <c r="F134" s="6" t="s">
        <v>8</v>
      </c>
    </row>
    <row r="135" spans="2:6">
      <c r="B135" s="21" t="s">
        <v>178</v>
      </c>
      <c r="C135" t="s">
        <v>218</v>
      </c>
      <c r="D135" t="s">
        <v>228</v>
      </c>
      <c r="E135" t="s">
        <v>230</v>
      </c>
      <c r="F135" s="6" t="s">
        <v>8</v>
      </c>
    </row>
    <row r="136" spans="2:6">
      <c r="B136" s="21" t="s">
        <v>180</v>
      </c>
      <c r="C136" t="s">
        <v>219</v>
      </c>
      <c r="D136" t="s">
        <v>229</v>
      </c>
      <c r="E136" t="s">
        <v>230</v>
      </c>
      <c r="F136" s="6" t="s">
        <v>8</v>
      </c>
    </row>
    <row r="138" spans="2:6">
      <c r="C138" t="s">
        <v>43</v>
      </c>
    </row>
    <row r="139" spans="2:6">
      <c r="C139" s="7" t="s">
        <v>44</v>
      </c>
    </row>
    <row r="142" spans="2:6">
      <c r="C142" s="1" t="s">
        <v>618</v>
      </c>
    </row>
    <row r="143" spans="2:6">
      <c r="D143" s="4"/>
      <c r="E143" s="4"/>
      <c r="F143" s="4"/>
    </row>
    <row r="144" spans="2:6">
      <c r="C144" s="4" t="s">
        <v>1</v>
      </c>
      <c r="D144" s="4" t="s">
        <v>2</v>
      </c>
      <c r="E144" s="4" t="s">
        <v>3</v>
      </c>
      <c r="F144" s="4" t="s">
        <v>4</v>
      </c>
    </row>
    <row r="145" spans="2:6">
      <c r="B145" s="13" t="s">
        <v>5</v>
      </c>
      <c r="C145" s="14" t="s">
        <v>51</v>
      </c>
      <c r="D145" s="14" t="s">
        <v>6</v>
      </c>
      <c r="E145" t="s">
        <v>45</v>
      </c>
      <c r="F145" s="6" t="s">
        <v>8</v>
      </c>
    </row>
    <row r="146" spans="2:6">
      <c r="B146" s="13" t="s">
        <v>9</v>
      </c>
      <c r="C146" t="s">
        <v>10</v>
      </c>
      <c r="D146" s="14" t="s">
        <v>6</v>
      </c>
      <c r="E146" t="s">
        <v>45</v>
      </c>
      <c r="F146" s="6" t="s">
        <v>8</v>
      </c>
    </row>
    <row r="147" spans="2:6">
      <c r="B147" s="13" t="s">
        <v>16</v>
      </c>
      <c r="C147" t="s">
        <v>188</v>
      </c>
      <c r="D147" s="15" t="s">
        <v>18</v>
      </c>
      <c r="E147" t="s">
        <v>45</v>
      </c>
      <c r="F147" s="6" t="s">
        <v>8</v>
      </c>
    </row>
    <row r="148" spans="2:6">
      <c r="B148" s="13" t="s">
        <v>22</v>
      </c>
      <c r="C148" t="s">
        <v>29</v>
      </c>
      <c r="D148" s="15" t="s">
        <v>18</v>
      </c>
      <c r="E148" t="s">
        <v>45</v>
      </c>
      <c r="F148" s="6" t="s">
        <v>8</v>
      </c>
    </row>
    <row r="149" spans="2:6">
      <c r="B149" s="13" t="s">
        <v>20</v>
      </c>
      <c r="C149" t="s">
        <v>189</v>
      </c>
      <c r="D149" s="15" t="s">
        <v>190</v>
      </c>
      <c r="E149" t="s">
        <v>45</v>
      </c>
      <c r="F149" s="6" t="s">
        <v>8</v>
      </c>
    </row>
    <row r="150" spans="2:6">
      <c r="B150" s="13" t="s">
        <v>24</v>
      </c>
      <c r="C150" t="s">
        <v>46</v>
      </c>
      <c r="D150" s="15" t="s">
        <v>190</v>
      </c>
      <c r="E150" t="s">
        <v>45</v>
      </c>
      <c r="F150" s="6" t="s">
        <v>8</v>
      </c>
    </row>
    <row r="151" spans="2:6">
      <c r="B151" s="13" t="s">
        <v>198</v>
      </c>
      <c r="C151" t="s">
        <v>233</v>
      </c>
      <c r="D151" s="15" t="s">
        <v>35</v>
      </c>
      <c r="E151" s="15" t="s">
        <v>234</v>
      </c>
      <c r="F151" s="6" t="s">
        <v>8</v>
      </c>
    </row>
    <row r="152" spans="2:6">
      <c r="B152" s="13" t="s">
        <v>33</v>
      </c>
      <c r="C152" t="s">
        <v>39</v>
      </c>
      <c r="D152" s="15" t="s">
        <v>35</v>
      </c>
      <c r="E152" s="15" t="s">
        <v>234</v>
      </c>
      <c r="F152" s="6" t="s">
        <v>8</v>
      </c>
    </row>
    <row r="153" spans="2:6">
      <c r="B153" s="13" t="s">
        <v>11</v>
      </c>
      <c r="C153" t="s">
        <v>12</v>
      </c>
      <c r="D153" t="s">
        <v>13</v>
      </c>
      <c r="E153" s="15" t="s">
        <v>234</v>
      </c>
      <c r="F153" s="6" t="s">
        <v>8</v>
      </c>
    </row>
    <row r="155" spans="2:6">
      <c r="C155" t="s">
        <v>43</v>
      </c>
    </row>
    <row r="156" spans="2:6">
      <c r="C156" t="s">
        <v>47</v>
      </c>
    </row>
    <row r="159" spans="2:6">
      <c r="C159" s="1" t="s">
        <v>611</v>
      </c>
      <c r="D159" t="s">
        <v>619</v>
      </c>
    </row>
    <row r="161" spans="2:6">
      <c r="C161" s="4" t="s">
        <v>1</v>
      </c>
      <c r="D161" s="4" t="s">
        <v>2</v>
      </c>
      <c r="E161" s="4" t="s">
        <v>3</v>
      </c>
      <c r="F161" s="4" t="s">
        <v>4</v>
      </c>
    </row>
    <row r="162" spans="2:6">
      <c r="B162" s="13" t="s">
        <v>5</v>
      </c>
      <c r="C162" s="14" t="s">
        <v>51</v>
      </c>
      <c r="D162" s="14" t="s">
        <v>6</v>
      </c>
      <c r="E162" t="s">
        <v>49</v>
      </c>
      <c r="F162" s="6" t="s">
        <v>8</v>
      </c>
    </row>
    <row r="163" spans="2:6">
      <c r="B163" s="13" t="s">
        <v>9</v>
      </c>
      <c r="C163" t="s">
        <v>10</v>
      </c>
      <c r="D163" s="14" t="s">
        <v>6</v>
      </c>
      <c r="E163" t="s">
        <v>49</v>
      </c>
      <c r="F163" s="6" t="s">
        <v>8</v>
      </c>
    </row>
    <row r="164" spans="2:6">
      <c r="B164" s="13" t="s">
        <v>16</v>
      </c>
      <c r="C164" t="s">
        <v>188</v>
      </c>
      <c r="D164" s="14" t="s">
        <v>18</v>
      </c>
      <c r="E164" t="s">
        <v>49</v>
      </c>
      <c r="F164" s="6" t="s">
        <v>8</v>
      </c>
    </row>
    <row r="165" spans="2:6">
      <c r="B165" s="13" t="s">
        <v>22</v>
      </c>
      <c r="C165" t="s">
        <v>29</v>
      </c>
      <c r="D165" s="15" t="s">
        <v>18</v>
      </c>
      <c r="E165" t="s">
        <v>49</v>
      </c>
      <c r="F165" s="6" t="s">
        <v>8</v>
      </c>
    </row>
    <row r="166" spans="2:6">
      <c r="B166" s="13" t="s">
        <v>20</v>
      </c>
      <c r="C166" t="s">
        <v>243</v>
      </c>
      <c r="D166" s="15" t="s">
        <v>190</v>
      </c>
      <c r="E166" t="s">
        <v>49</v>
      </c>
      <c r="F166" s="6" t="s">
        <v>8</v>
      </c>
    </row>
    <row r="167" spans="2:6">
      <c r="B167" s="13" t="s">
        <v>24</v>
      </c>
      <c r="C167" t="s">
        <v>244</v>
      </c>
      <c r="D167" s="15" t="s">
        <v>190</v>
      </c>
      <c r="E167" t="s">
        <v>49</v>
      </c>
      <c r="F167" s="6" t="s">
        <v>8</v>
      </c>
    </row>
    <row r="168" spans="2:6">
      <c r="B168" s="13" t="s">
        <v>198</v>
      </c>
      <c r="C168" t="s">
        <v>236</v>
      </c>
      <c r="D168" s="15" t="s">
        <v>35</v>
      </c>
      <c r="E168" t="s">
        <v>49</v>
      </c>
      <c r="F168" s="6" t="s">
        <v>8</v>
      </c>
    </row>
    <row r="169" spans="2:6">
      <c r="B169" s="13" t="s">
        <v>33</v>
      </c>
      <c r="C169" t="s">
        <v>39</v>
      </c>
      <c r="D169" s="15" t="s">
        <v>35</v>
      </c>
      <c r="E169" t="s">
        <v>49</v>
      </c>
      <c r="F169" s="6" t="s">
        <v>8</v>
      </c>
    </row>
    <row r="170" spans="2:6">
      <c r="B170" s="13" t="s">
        <v>111</v>
      </c>
      <c r="C170" t="s">
        <v>12</v>
      </c>
      <c r="D170" t="s">
        <v>13</v>
      </c>
      <c r="E170" t="s">
        <v>49</v>
      </c>
      <c r="F170" s="6" t="s">
        <v>8</v>
      </c>
    </row>
    <row r="171" spans="2:6">
      <c r="B171" s="21" t="s">
        <v>177</v>
      </c>
      <c r="C171" t="s">
        <v>174</v>
      </c>
      <c r="D171" t="s">
        <v>13</v>
      </c>
      <c r="E171" t="s">
        <v>49</v>
      </c>
      <c r="F171" s="6" t="s">
        <v>8</v>
      </c>
    </row>
    <row r="172" spans="2:6">
      <c r="B172" s="21" t="s">
        <v>199</v>
      </c>
      <c r="C172" t="s">
        <v>237</v>
      </c>
      <c r="D172" t="s">
        <v>227</v>
      </c>
      <c r="E172" t="s">
        <v>49</v>
      </c>
      <c r="F172" s="6" t="s">
        <v>8</v>
      </c>
    </row>
    <row r="173" spans="2:6">
      <c r="B173" s="21" t="s">
        <v>178</v>
      </c>
      <c r="C173" t="s">
        <v>238</v>
      </c>
      <c r="D173" t="s">
        <v>228</v>
      </c>
      <c r="E173" t="s">
        <v>49</v>
      </c>
      <c r="F173" s="6" t="s">
        <v>8</v>
      </c>
    </row>
    <row r="174" spans="2:6">
      <c r="B174" s="21" t="s">
        <v>180</v>
      </c>
      <c r="C174" t="s">
        <v>239</v>
      </c>
      <c r="D174" t="s">
        <v>229</v>
      </c>
      <c r="E174" t="s">
        <v>49</v>
      </c>
      <c r="F174" s="6" t="s">
        <v>8</v>
      </c>
    </row>
    <row r="175" spans="2:6">
      <c r="B175" s="21"/>
    </row>
    <row r="176" spans="2:6">
      <c r="C176" t="s">
        <v>14</v>
      </c>
    </row>
    <row r="177" spans="2:5">
      <c r="C177" t="s">
        <v>48</v>
      </c>
    </row>
    <row r="178" spans="2:5">
      <c r="C178" t="s">
        <v>50</v>
      </c>
    </row>
    <row r="181" spans="2:5">
      <c r="C181" s="35" t="s">
        <v>620</v>
      </c>
    </row>
    <row r="183" spans="2:5">
      <c r="C183" s="4" t="s">
        <v>656</v>
      </c>
    </row>
    <row r="185" spans="2:5">
      <c r="C185" s="4" t="s">
        <v>1</v>
      </c>
      <c r="D185" s="4" t="s">
        <v>2</v>
      </c>
      <c r="E185" s="4" t="s">
        <v>3</v>
      </c>
    </row>
    <row r="186" spans="2:5">
      <c r="B186" s="21" t="s">
        <v>249</v>
      </c>
      <c r="C186" t="s">
        <v>51</v>
      </c>
      <c r="D186" t="s">
        <v>6</v>
      </c>
      <c r="E186" t="s">
        <v>270</v>
      </c>
    </row>
    <row r="187" spans="2:5">
      <c r="B187" s="21" t="s">
        <v>16</v>
      </c>
      <c r="C187" t="s">
        <v>182</v>
      </c>
      <c r="D187" t="s">
        <v>18</v>
      </c>
      <c r="E187" t="s">
        <v>270</v>
      </c>
    </row>
    <row r="188" spans="2:5" s="45" customFormat="1">
      <c r="B188" s="21" t="s">
        <v>22</v>
      </c>
      <c r="C188" s="45" t="s">
        <v>653</v>
      </c>
      <c r="D188" s="45" t="s">
        <v>655</v>
      </c>
      <c r="E188" s="45" t="s">
        <v>270</v>
      </c>
    </row>
    <row r="189" spans="2:5" s="45" customFormat="1">
      <c r="B189" s="21" t="s">
        <v>652</v>
      </c>
      <c r="C189" s="45" t="s">
        <v>654</v>
      </c>
      <c r="E189" s="45" t="s">
        <v>270</v>
      </c>
    </row>
    <row r="191" spans="2:5">
      <c r="C191" t="s">
        <v>271</v>
      </c>
    </row>
    <row r="194" spans="2:5">
      <c r="C194" s="19" t="s">
        <v>256</v>
      </c>
    </row>
    <row r="196" spans="2:5">
      <c r="C196" t="s">
        <v>257</v>
      </c>
    </row>
    <row r="197" spans="2:5">
      <c r="C197" t="s">
        <v>272</v>
      </c>
      <c r="D197" t="s">
        <v>273</v>
      </c>
      <c r="E197" t="s">
        <v>274</v>
      </c>
    </row>
    <row r="198" spans="2:5">
      <c r="C198" t="s">
        <v>275</v>
      </c>
      <c r="D198" t="s">
        <v>273</v>
      </c>
      <c r="E198" t="s">
        <v>274</v>
      </c>
    </row>
    <row r="199" spans="2:5">
      <c r="C199" t="s">
        <v>276</v>
      </c>
      <c r="D199" t="s">
        <v>273</v>
      </c>
      <c r="E199" t="s">
        <v>274</v>
      </c>
    </row>
    <row r="201" spans="2:5">
      <c r="C201" s="34" t="s">
        <v>264</v>
      </c>
    </row>
    <row r="204" spans="2:5">
      <c r="C204" s="19" t="s">
        <v>265</v>
      </c>
    </row>
    <row r="205" spans="2:5">
      <c r="C205" s="4"/>
    </row>
    <row r="206" spans="2:5">
      <c r="B206" s="21" t="s">
        <v>250</v>
      </c>
      <c r="C206" t="s">
        <v>266</v>
      </c>
      <c r="E206" t="s">
        <v>277</v>
      </c>
    </row>
    <row r="207" spans="2:5">
      <c r="B207" s="21" t="s">
        <v>267</v>
      </c>
      <c r="C207" t="s">
        <v>268</v>
      </c>
      <c r="E207" t="s">
        <v>277</v>
      </c>
    </row>
    <row r="209" spans="2:5">
      <c r="C209" s="21" t="s">
        <v>278</v>
      </c>
    </row>
    <row r="212" spans="2:5">
      <c r="C212" s="36" t="s">
        <v>658</v>
      </c>
    </row>
    <row r="215" spans="2:5">
      <c r="B215" s="37"/>
      <c r="C215" s="35" t="s">
        <v>458</v>
      </c>
      <c r="D215" s="37"/>
      <c r="E215" s="37"/>
    </row>
    <row r="216" spans="2:5">
      <c r="B216" s="37"/>
      <c r="C216" s="37"/>
      <c r="D216" s="37"/>
      <c r="E216" s="37"/>
    </row>
    <row r="217" spans="2:5">
      <c r="B217" s="37"/>
      <c r="C217" s="21" t="s">
        <v>443</v>
      </c>
      <c r="D217" s="37"/>
      <c r="E217" s="37"/>
    </row>
    <row r="218" spans="2:5">
      <c r="B218" s="21" t="s">
        <v>5</v>
      </c>
      <c r="C218" s="37" t="s">
        <v>79</v>
      </c>
      <c r="D218" s="37" t="s">
        <v>6</v>
      </c>
      <c r="E218" s="37" t="s">
        <v>444</v>
      </c>
    </row>
    <row r="219" spans="2:5">
      <c r="B219" s="21" t="s">
        <v>16</v>
      </c>
      <c r="C219" s="37" t="s">
        <v>182</v>
      </c>
      <c r="D219" s="37" t="s">
        <v>18</v>
      </c>
      <c r="E219" s="37" t="s">
        <v>444</v>
      </c>
    </row>
    <row r="220" spans="2:5">
      <c r="B220" s="21" t="s">
        <v>20</v>
      </c>
      <c r="C220" s="37" t="s">
        <v>445</v>
      </c>
      <c r="D220" s="37" t="s">
        <v>446</v>
      </c>
      <c r="E220" s="37" t="s">
        <v>444</v>
      </c>
    </row>
    <row r="221" spans="2:5">
      <c r="B221" s="21" t="s">
        <v>177</v>
      </c>
      <c r="C221" s="37" t="s">
        <v>447</v>
      </c>
      <c r="D221" s="37" t="s">
        <v>13</v>
      </c>
      <c r="E221" s="37" t="s">
        <v>444</v>
      </c>
    </row>
    <row r="222" spans="2:5">
      <c r="B222" s="21" t="s">
        <v>178</v>
      </c>
      <c r="C222" s="37" t="s">
        <v>448</v>
      </c>
      <c r="D222" s="37" t="s">
        <v>179</v>
      </c>
      <c r="E222" s="37" t="s">
        <v>444</v>
      </c>
    </row>
    <row r="223" spans="2:5" s="42" customFormat="1">
      <c r="B223" s="21" t="s">
        <v>9</v>
      </c>
      <c r="C223" s="42" t="s">
        <v>10</v>
      </c>
      <c r="D223" s="42" t="s">
        <v>6</v>
      </c>
      <c r="E223" s="42" t="s">
        <v>444</v>
      </c>
    </row>
    <row r="224" spans="2:5" s="42" customFormat="1">
      <c r="B224" s="21" t="s">
        <v>22</v>
      </c>
      <c r="C224" s="42" t="s">
        <v>23</v>
      </c>
      <c r="D224" s="42" t="s">
        <v>18</v>
      </c>
      <c r="E224" s="42" t="s">
        <v>444</v>
      </c>
    </row>
    <row r="225" spans="2:5" s="42" customFormat="1">
      <c r="B225" s="21" t="s">
        <v>24</v>
      </c>
      <c r="C225" s="42" t="s">
        <v>624</v>
      </c>
      <c r="D225" s="42" t="s">
        <v>446</v>
      </c>
      <c r="E225" s="42" t="s">
        <v>444</v>
      </c>
    </row>
    <row r="226" spans="2:5">
      <c r="B226" s="21"/>
      <c r="C226" s="37"/>
      <c r="D226" s="37"/>
      <c r="E226" s="37"/>
    </row>
    <row r="227" spans="2:5">
      <c r="B227" s="21"/>
      <c r="C227" s="37" t="s">
        <v>449</v>
      </c>
      <c r="D227" s="37"/>
      <c r="E227" s="37"/>
    </row>
    <row r="228" spans="2:5">
      <c r="B228" s="21"/>
      <c r="C228" s="37"/>
      <c r="D228" s="37"/>
      <c r="E228" s="37"/>
    </row>
    <row r="229" spans="2:5">
      <c r="B229" s="21"/>
      <c r="C229" s="21" t="s">
        <v>450</v>
      </c>
      <c r="D229" s="37"/>
      <c r="E229" s="37"/>
    </row>
    <row r="230" spans="2:5">
      <c r="B230" s="21" t="s">
        <v>5</v>
      </c>
      <c r="C230" s="37" t="s">
        <v>79</v>
      </c>
      <c r="D230" s="37" t="s">
        <v>6</v>
      </c>
      <c r="E230" s="37" t="s">
        <v>634</v>
      </c>
    </row>
    <row r="231" spans="2:5">
      <c r="B231" s="21" t="s">
        <v>16</v>
      </c>
      <c r="C231" s="37" t="s">
        <v>182</v>
      </c>
      <c r="D231" s="37" t="s">
        <v>18</v>
      </c>
      <c r="E231" s="42" t="s">
        <v>634</v>
      </c>
    </row>
    <row r="232" spans="2:5">
      <c r="B232" s="21" t="s">
        <v>20</v>
      </c>
      <c r="C232" s="37" t="s">
        <v>445</v>
      </c>
      <c r="D232" s="37" t="s">
        <v>446</v>
      </c>
      <c r="E232" s="42" t="s">
        <v>634</v>
      </c>
    </row>
    <row r="233" spans="2:5">
      <c r="B233" s="21" t="s">
        <v>451</v>
      </c>
      <c r="C233" s="37" t="s">
        <v>452</v>
      </c>
      <c r="D233" s="37" t="s">
        <v>453</v>
      </c>
      <c r="E233" s="42" t="s">
        <v>634</v>
      </c>
    </row>
    <row r="234" spans="2:5" s="42" customFormat="1">
      <c r="B234" s="21" t="s">
        <v>9</v>
      </c>
      <c r="C234" s="42" t="s">
        <v>10</v>
      </c>
      <c r="D234" s="42" t="s">
        <v>6</v>
      </c>
      <c r="E234" s="42" t="s">
        <v>634</v>
      </c>
    </row>
    <row r="235" spans="2:5" s="42" customFormat="1">
      <c r="B235" s="21" t="s">
        <v>22</v>
      </c>
      <c r="C235" s="42" t="s">
        <v>23</v>
      </c>
      <c r="D235" s="42" t="s">
        <v>18</v>
      </c>
      <c r="E235" s="42" t="s">
        <v>634</v>
      </c>
    </row>
    <row r="236" spans="2:5" s="42" customFormat="1">
      <c r="B236" s="21" t="s">
        <v>24</v>
      </c>
      <c r="C236" s="42" t="s">
        <v>624</v>
      </c>
      <c r="D236" s="42" t="s">
        <v>446</v>
      </c>
      <c r="E236" s="42" t="s">
        <v>634</v>
      </c>
    </row>
    <row r="237" spans="2:5" s="42" customFormat="1">
      <c r="B237" s="21" t="s">
        <v>632</v>
      </c>
      <c r="C237" s="42" t="s">
        <v>633</v>
      </c>
      <c r="D237" s="42" t="s">
        <v>453</v>
      </c>
      <c r="E237" s="42" t="s">
        <v>634</v>
      </c>
    </row>
    <row r="238" spans="2:5">
      <c r="B238" s="37"/>
      <c r="C238" s="37"/>
      <c r="D238" s="37"/>
      <c r="E238" s="37"/>
    </row>
    <row r="239" spans="2:5">
      <c r="B239" s="21"/>
      <c r="C239" s="21" t="s">
        <v>454</v>
      </c>
      <c r="D239" s="37"/>
      <c r="E239" s="37"/>
    </row>
    <row r="240" spans="2:5">
      <c r="B240" s="21" t="s">
        <v>5</v>
      </c>
      <c r="C240" s="37" t="s">
        <v>79</v>
      </c>
      <c r="D240" s="37" t="s">
        <v>6</v>
      </c>
      <c r="E240" s="37" t="s">
        <v>635</v>
      </c>
    </row>
    <row r="241" spans="2:5">
      <c r="B241" s="21" t="s">
        <v>16</v>
      </c>
      <c r="C241" s="37" t="s">
        <v>455</v>
      </c>
      <c r="D241" s="37" t="s">
        <v>18</v>
      </c>
      <c r="E241" s="42" t="s">
        <v>635</v>
      </c>
    </row>
    <row r="242" spans="2:5">
      <c r="B242" s="21" t="s">
        <v>20</v>
      </c>
      <c r="C242" s="37" t="s">
        <v>445</v>
      </c>
      <c r="D242" s="37" t="s">
        <v>446</v>
      </c>
      <c r="E242" s="42" t="s">
        <v>635</v>
      </c>
    </row>
    <row r="243" spans="2:5">
      <c r="B243" s="21" t="s">
        <v>451</v>
      </c>
      <c r="C243" s="37" t="s">
        <v>423</v>
      </c>
      <c r="D243" s="37" t="s">
        <v>453</v>
      </c>
      <c r="E243" s="42" t="s">
        <v>635</v>
      </c>
    </row>
    <row r="244" spans="2:5" s="42" customFormat="1">
      <c r="B244" s="21" t="s">
        <v>9</v>
      </c>
      <c r="C244" s="42" t="s">
        <v>10</v>
      </c>
      <c r="D244" s="42" t="s">
        <v>6</v>
      </c>
      <c r="E244" s="42" t="s">
        <v>635</v>
      </c>
    </row>
    <row r="245" spans="2:5" s="42" customFormat="1">
      <c r="B245" s="21" t="s">
        <v>22</v>
      </c>
      <c r="C245" s="42" t="s">
        <v>23</v>
      </c>
      <c r="D245" s="42" t="s">
        <v>18</v>
      </c>
      <c r="E245" s="42" t="s">
        <v>635</v>
      </c>
    </row>
    <row r="246" spans="2:5" s="42" customFormat="1">
      <c r="B246" s="21" t="s">
        <v>24</v>
      </c>
      <c r="C246" s="42" t="s">
        <v>624</v>
      </c>
      <c r="D246" s="42" t="s">
        <v>446</v>
      </c>
      <c r="E246" s="42" t="s">
        <v>635</v>
      </c>
    </row>
    <row r="247" spans="2:5" s="42" customFormat="1">
      <c r="B247" s="21" t="s">
        <v>632</v>
      </c>
      <c r="C247" s="42" t="s">
        <v>633</v>
      </c>
      <c r="D247" s="42" t="s">
        <v>453</v>
      </c>
      <c r="E247" s="42" t="s">
        <v>635</v>
      </c>
    </row>
    <row r="248" spans="2:5">
      <c r="B248" s="21"/>
      <c r="C248" s="37"/>
      <c r="D248" s="37"/>
      <c r="E248" s="37"/>
    </row>
    <row r="249" spans="2:5">
      <c r="B249" s="21"/>
      <c r="C249" s="22" t="s">
        <v>631</v>
      </c>
      <c r="D249" s="37"/>
      <c r="E249" s="37"/>
    </row>
    <row r="250" spans="2:5">
      <c r="B250" s="21" t="s">
        <v>5</v>
      </c>
      <c r="C250" s="37" t="s">
        <v>79</v>
      </c>
      <c r="D250" s="37" t="s">
        <v>6</v>
      </c>
      <c r="E250" s="37" t="s">
        <v>636</v>
      </c>
    </row>
    <row r="251" spans="2:5">
      <c r="B251" s="21" t="s">
        <v>16</v>
      </c>
      <c r="C251" s="37" t="s">
        <v>455</v>
      </c>
      <c r="D251" s="37" t="s">
        <v>18</v>
      </c>
      <c r="E251" s="42" t="s">
        <v>636</v>
      </c>
    </row>
    <row r="252" spans="2:5">
      <c r="B252" s="21" t="s">
        <v>20</v>
      </c>
      <c r="C252" s="37" t="s">
        <v>445</v>
      </c>
      <c r="D252" s="37" t="s">
        <v>446</v>
      </c>
      <c r="E252" s="42" t="s">
        <v>636</v>
      </c>
    </row>
    <row r="253" spans="2:5">
      <c r="B253" s="21" t="s">
        <v>451</v>
      </c>
      <c r="C253" s="37" t="s">
        <v>423</v>
      </c>
      <c r="D253" s="37" t="s">
        <v>453</v>
      </c>
      <c r="E253" s="42" t="s">
        <v>636</v>
      </c>
    </row>
    <row r="254" spans="2:5" s="42" customFormat="1">
      <c r="B254" s="21" t="s">
        <v>9</v>
      </c>
      <c r="C254" s="42" t="s">
        <v>10</v>
      </c>
      <c r="D254" s="42" t="s">
        <v>6</v>
      </c>
      <c r="E254" s="42" t="s">
        <v>636</v>
      </c>
    </row>
    <row r="255" spans="2:5" s="42" customFormat="1">
      <c r="B255" s="21" t="s">
        <v>22</v>
      </c>
      <c r="C255" s="42" t="s">
        <v>23</v>
      </c>
      <c r="D255" s="42" t="s">
        <v>18</v>
      </c>
      <c r="E255" s="42" t="s">
        <v>636</v>
      </c>
    </row>
    <row r="256" spans="2:5" s="42" customFormat="1">
      <c r="B256" s="21" t="s">
        <v>24</v>
      </c>
      <c r="C256" s="42" t="s">
        <v>624</v>
      </c>
      <c r="D256" s="42" t="s">
        <v>446</v>
      </c>
      <c r="E256" s="42" t="s">
        <v>636</v>
      </c>
    </row>
    <row r="257" spans="2:5" s="42" customFormat="1">
      <c r="B257" s="21" t="s">
        <v>632</v>
      </c>
      <c r="C257" s="42" t="s">
        <v>633</v>
      </c>
      <c r="D257" s="42" t="s">
        <v>453</v>
      </c>
      <c r="E257" s="42" t="s">
        <v>636</v>
      </c>
    </row>
    <row r="258" spans="2:5" s="42" customFormat="1">
      <c r="B258" s="21"/>
    </row>
    <row r="259" spans="2:5">
      <c r="B259" s="37"/>
      <c r="C259" s="37" t="s">
        <v>456</v>
      </c>
      <c r="D259" s="37"/>
      <c r="E259" s="37"/>
    </row>
    <row r="260" spans="2:5">
      <c r="B260" s="37"/>
      <c r="C260" s="37" t="s">
        <v>457</v>
      </c>
      <c r="D260" s="37"/>
      <c r="E260" s="37"/>
    </row>
  </sheetData>
  <hyperlinks>
    <hyperlink ref="C13" r:id="rId1"/>
    <hyperlink ref="C63" r:id="rId2"/>
    <hyperlink ref="C99" r:id="rId3"/>
    <hyperlink ref="C139" r:id="rId4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49"/>
  <sheetViews>
    <sheetView topLeftCell="A8" zoomScale="125" zoomScaleNormal="125" zoomScalePageLayoutView="125" workbookViewId="0">
      <selection activeCell="B23" sqref="B23:B25"/>
    </sheetView>
  </sheetViews>
  <sheetFormatPr baseColWidth="10" defaultRowHeight="15" x14ac:dyDescent="0"/>
  <cols>
    <col min="2" max="2" width="20.83203125" customWidth="1"/>
  </cols>
  <sheetData>
    <row r="2" spans="1:14">
      <c r="B2" s="19" t="s">
        <v>245</v>
      </c>
    </row>
    <row r="3" spans="1:14">
      <c r="B3" t="s">
        <v>246</v>
      </c>
    </row>
    <row r="6" spans="1:14">
      <c r="B6" t="s">
        <v>247</v>
      </c>
    </row>
    <row r="7" spans="1:14">
      <c r="B7" t="s">
        <v>248</v>
      </c>
    </row>
    <row r="8" spans="1:14">
      <c r="C8">
        <v>1955</v>
      </c>
      <c r="D8">
        <v>1957</v>
      </c>
      <c r="E8">
        <v>1960</v>
      </c>
      <c r="F8">
        <v>1962</v>
      </c>
      <c r="G8">
        <v>1964</v>
      </c>
      <c r="H8">
        <v>1967</v>
      </c>
      <c r="I8">
        <v>1969</v>
      </c>
      <c r="J8">
        <v>1971</v>
      </c>
      <c r="K8">
        <v>1973</v>
      </c>
      <c r="L8">
        <v>1975</v>
      </c>
      <c r="M8">
        <v>1977</v>
      </c>
    </row>
    <row r="9" spans="1:14">
      <c r="A9" s="21" t="s">
        <v>249</v>
      </c>
      <c r="B9" t="s">
        <v>51</v>
      </c>
      <c r="C9" s="11">
        <v>11798.073</v>
      </c>
      <c r="D9" s="11">
        <v>12028.115</v>
      </c>
      <c r="E9" s="11">
        <v>12082.266</v>
      </c>
      <c r="F9" s="11">
        <v>12260.966</v>
      </c>
      <c r="G9" s="11">
        <v>12392.862999999999</v>
      </c>
      <c r="H9" s="11">
        <v>12600.976000000001</v>
      </c>
      <c r="I9" s="11">
        <v>12833.08</v>
      </c>
      <c r="J9" s="11">
        <v>12939.556</v>
      </c>
      <c r="K9" s="11">
        <v>13039.102000000001</v>
      </c>
      <c r="L9" s="11">
        <v>12629.073</v>
      </c>
      <c r="M9" s="11">
        <v>12462.651</v>
      </c>
    </row>
    <row r="10" spans="1:14">
      <c r="A10" s="21" t="s">
        <v>16</v>
      </c>
      <c r="B10" t="s">
        <v>182</v>
      </c>
      <c r="C10" s="11">
        <v>11964.315000000001</v>
      </c>
      <c r="D10" s="11">
        <v>12232.263999999999</v>
      </c>
      <c r="E10" s="11">
        <v>12297.359</v>
      </c>
      <c r="F10" s="11">
        <v>12487.429</v>
      </c>
      <c r="G10" s="11">
        <v>12561.302</v>
      </c>
      <c r="H10" s="11">
        <v>12794.439</v>
      </c>
      <c r="I10" s="11">
        <v>13076.74</v>
      </c>
      <c r="J10" s="11">
        <v>13279.701999999999</v>
      </c>
      <c r="K10" s="11">
        <v>13471.874</v>
      </c>
      <c r="L10" s="11">
        <v>13351.182000000001</v>
      </c>
      <c r="M10" s="11">
        <v>13142.2</v>
      </c>
    </row>
    <row r="11" spans="1:14">
      <c r="A11" s="21" t="s">
        <v>250</v>
      </c>
      <c r="B11" t="s">
        <v>251</v>
      </c>
      <c r="C11" s="33">
        <f>(C10-C9)/C9</f>
        <v>1.4090606152377611E-2</v>
      </c>
      <c r="D11" s="33">
        <f t="shared" ref="D11:M11" si="0">(D10-D9)/D9</f>
        <v>1.6972651159387772E-2</v>
      </c>
      <c r="E11" s="33">
        <f t="shared" si="0"/>
        <v>1.780237250197941E-2</v>
      </c>
      <c r="F11" s="33">
        <f t="shared" si="0"/>
        <v>1.8470241251790417E-2</v>
      </c>
      <c r="G11" s="33">
        <f t="shared" si="0"/>
        <v>1.359161317283991E-2</v>
      </c>
      <c r="H11" s="33">
        <f t="shared" si="0"/>
        <v>1.5353017099627816E-2</v>
      </c>
      <c r="I11" s="33">
        <f t="shared" si="0"/>
        <v>1.8986868312205633E-2</v>
      </c>
      <c r="J11" s="33">
        <f t="shared" si="0"/>
        <v>2.6287300738912434E-2</v>
      </c>
      <c r="K11" s="33">
        <f t="shared" si="0"/>
        <v>3.3190322462390356E-2</v>
      </c>
      <c r="L11" s="33">
        <f>(L10-L9)/L9</f>
        <v>5.7178305961173903E-2</v>
      </c>
      <c r="M11" s="33">
        <f t="shared" si="0"/>
        <v>5.4526841841274452E-2</v>
      </c>
    </row>
    <row r="12" spans="1:14">
      <c r="B12" t="s">
        <v>252</v>
      </c>
      <c r="G12" s="33">
        <v>2.4255994904608301E-2</v>
      </c>
      <c r="H12" s="33">
        <v>2.5005791787556245E-2</v>
      </c>
      <c r="I12" s="33">
        <v>1.88023863379147E-2</v>
      </c>
      <c r="J12" s="33">
        <v>2.2454957878356982E-2</v>
      </c>
      <c r="K12" s="33">
        <v>3.4569686819296133E-2</v>
      </c>
      <c r="L12" s="33">
        <v>3.1870708833995308E-2</v>
      </c>
      <c r="M12" s="33">
        <v>3.2290687798056592E-2</v>
      </c>
    </row>
    <row r="14" spans="1:14">
      <c r="B14" t="s">
        <v>253</v>
      </c>
    </row>
    <row r="15" spans="1:14">
      <c r="C15">
        <v>1955</v>
      </c>
      <c r="D15">
        <v>1957</v>
      </c>
      <c r="E15">
        <v>1959</v>
      </c>
      <c r="F15">
        <v>1961</v>
      </c>
      <c r="G15">
        <v>1963</v>
      </c>
      <c r="H15">
        <v>1965</v>
      </c>
      <c r="I15">
        <v>1967</v>
      </c>
      <c r="J15">
        <v>1969</v>
      </c>
      <c r="K15">
        <v>1971</v>
      </c>
      <c r="L15">
        <v>1973</v>
      </c>
      <c r="M15">
        <v>1975</v>
      </c>
      <c r="N15">
        <v>1977</v>
      </c>
    </row>
    <row r="16" spans="1:14">
      <c r="B16" t="s">
        <v>254</v>
      </c>
      <c r="C16" s="11">
        <v>11668.678999999998</v>
      </c>
      <c r="D16" s="11">
        <v>11891.755000000003</v>
      </c>
      <c r="E16" s="11">
        <v>12095.603999999999</v>
      </c>
      <c r="F16" s="11">
        <v>12268.586000000003</v>
      </c>
      <c r="G16" s="11">
        <v>12425.559000000001</v>
      </c>
      <c r="H16" s="11">
        <v>12594.027000000002</v>
      </c>
      <c r="I16" s="11">
        <v>12715.44</v>
      </c>
      <c r="J16" s="11">
        <v>12952.594999999998</v>
      </c>
      <c r="K16" s="11">
        <v>13076.143</v>
      </c>
      <c r="L16" s="11">
        <v>13269.004000000001</v>
      </c>
      <c r="M16" s="11">
        <v>13288.654</v>
      </c>
      <c r="N16" s="11">
        <v>13204.57</v>
      </c>
    </row>
    <row r="17" spans="2:14">
      <c r="B17" t="s">
        <v>255</v>
      </c>
      <c r="C17" s="27">
        <f>C16/C10</f>
        <v>0.97529018585685834</v>
      </c>
      <c r="D17" s="27">
        <f>D16/D10</f>
        <v>0.9721630435706754</v>
      </c>
      <c r="F17" s="26">
        <f>F16/AVERAGE(E10:F10)</f>
        <v>0.99000935573868964</v>
      </c>
      <c r="G17" s="26">
        <f>G16/AVERAGE(F10:G10)</f>
        <v>0.99211085783148067</v>
      </c>
      <c r="H17" s="26">
        <f>H16/AVERAGE(G10:H10)</f>
        <v>0.99338662593217064</v>
      </c>
      <c r="I17" s="26">
        <f t="shared" ref="I17:N17" si="1">I16/H10</f>
        <v>0.99382552060313079</v>
      </c>
      <c r="J17" s="26">
        <f t="shared" si="1"/>
        <v>0.99050642591349203</v>
      </c>
      <c r="K17" s="26">
        <f t="shared" si="1"/>
        <v>0.98467141807850811</v>
      </c>
      <c r="L17" s="26">
        <f t="shared" si="1"/>
        <v>0.98494121901674558</v>
      </c>
      <c r="M17" s="26">
        <f t="shared" si="1"/>
        <v>0.99531666934058716</v>
      </c>
      <c r="N17" s="26">
        <f t="shared" si="1"/>
        <v>1.0047457807672993</v>
      </c>
    </row>
    <row r="18" spans="2:14" s="45" customFormat="1">
      <c r="C18" s="27"/>
      <c r="D18" s="27"/>
      <c r="F18" s="26"/>
      <c r="G18" s="26"/>
      <c r="H18" s="26"/>
      <c r="I18" s="26"/>
      <c r="J18" s="26"/>
      <c r="K18" s="26"/>
      <c r="L18" s="26"/>
      <c r="M18" s="26"/>
      <c r="N18" s="26"/>
    </row>
    <row r="19" spans="2:14" s="45" customFormat="1">
      <c r="C19" s="27"/>
      <c r="D19" s="27"/>
      <c r="F19" s="26"/>
      <c r="G19" s="26"/>
      <c r="H19" s="26"/>
      <c r="I19" s="26"/>
      <c r="J19" s="26"/>
      <c r="K19" s="26"/>
      <c r="L19" s="26"/>
      <c r="M19" s="26"/>
      <c r="N19" s="26"/>
    </row>
    <row r="20" spans="2:14" s="45" customFormat="1">
      <c r="B20" s="45" t="s">
        <v>247</v>
      </c>
      <c r="C20" s="27"/>
      <c r="D20" s="27"/>
      <c r="F20" s="26"/>
      <c r="G20" s="26"/>
      <c r="H20" s="26"/>
      <c r="I20" s="26"/>
      <c r="J20" s="26"/>
      <c r="K20" s="26"/>
      <c r="L20" s="26"/>
      <c r="M20" s="26"/>
      <c r="N20" s="26"/>
    </row>
    <row r="21" spans="2:14" s="45" customFormat="1">
      <c r="C21" s="27"/>
      <c r="D21" s="27"/>
      <c r="F21" s="26"/>
      <c r="G21" s="26"/>
      <c r="H21" s="26"/>
      <c r="I21" s="26"/>
      <c r="J21" s="26"/>
      <c r="K21" s="26"/>
      <c r="L21" s="26"/>
      <c r="M21" s="26"/>
      <c r="N21" s="26"/>
    </row>
    <row r="22" spans="2:14" s="45" customFormat="1">
      <c r="C22" s="45">
        <v>1955</v>
      </c>
      <c r="D22" s="45">
        <v>1957</v>
      </c>
      <c r="E22" s="45">
        <v>1960</v>
      </c>
      <c r="F22" s="45">
        <v>1962</v>
      </c>
      <c r="G22" s="45">
        <v>1964</v>
      </c>
      <c r="H22" s="45">
        <v>1967</v>
      </c>
      <c r="I22" s="45">
        <v>1969</v>
      </c>
      <c r="J22" s="45">
        <v>1971</v>
      </c>
      <c r="K22" s="45">
        <v>1973</v>
      </c>
      <c r="L22" s="45">
        <v>1975</v>
      </c>
      <c r="M22" s="45">
        <v>1977</v>
      </c>
      <c r="N22" s="26"/>
    </row>
    <row r="23" spans="2:14" s="45" customFormat="1">
      <c r="B23" s="45" t="s">
        <v>650</v>
      </c>
      <c r="C23" s="11">
        <v>11964.315000000001</v>
      </c>
      <c r="D23" s="11">
        <v>12232.263999999999</v>
      </c>
      <c r="E23" s="11">
        <v>12297.359</v>
      </c>
      <c r="F23" s="11">
        <v>12487.429</v>
      </c>
      <c r="G23" s="11">
        <v>12561.302</v>
      </c>
      <c r="H23" s="11">
        <v>12794.439</v>
      </c>
      <c r="I23" s="11">
        <v>13076.74</v>
      </c>
      <c r="J23" s="11">
        <v>13279.701999999999</v>
      </c>
      <c r="K23" s="11">
        <v>13471.874</v>
      </c>
      <c r="L23" s="11">
        <v>13351.182000000001</v>
      </c>
      <c r="M23" s="11">
        <v>13142.2</v>
      </c>
      <c r="N23" s="26"/>
    </row>
    <row r="24" spans="2:14" s="45" customFormat="1">
      <c r="B24" s="45" t="s">
        <v>22</v>
      </c>
      <c r="C24" s="11">
        <v>6488.8040000000001</v>
      </c>
      <c r="D24" s="11">
        <v>7001.6049999999996</v>
      </c>
      <c r="E24" s="11">
        <v>7209.1279999999997</v>
      </c>
      <c r="F24" s="11">
        <v>7580.7560000000003</v>
      </c>
      <c r="G24" s="11">
        <v>7852.5919999999996</v>
      </c>
      <c r="H24" s="11">
        <v>8149.8779999999997</v>
      </c>
      <c r="I24" s="11">
        <v>8443.5769999999993</v>
      </c>
      <c r="J24" s="11">
        <v>8831.4419999999991</v>
      </c>
      <c r="K24" s="11">
        <v>9309.875</v>
      </c>
      <c r="L24" s="11">
        <v>9496.7739999999994</v>
      </c>
      <c r="M24" s="11"/>
      <c r="N24" s="26"/>
    </row>
    <row r="25" spans="2:14" s="45" customFormat="1">
      <c r="B25" s="45" t="s">
        <v>651</v>
      </c>
      <c r="C25" s="27">
        <f>C24/C23</f>
        <v>0.54234646948028364</v>
      </c>
      <c r="D25" s="27">
        <f t="shared" ref="D25:M25" si="2">D24/D23</f>
        <v>0.5723883166681164</v>
      </c>
      <c r="E25" s="27">
        <f t="shared" si="2"/>
        <v>0.58623384094096953</v>
      </c>
      <c r="F25" s="27">
        <f t="shared" si="2"/>
        <v>0.60707099916243767</v>
      </c>
      <c r="G25" s="27">
        <f t="shared" si="2"/>
        <v>0.62514156573896562</v>
      </c>
      <c r="H25" s="27">
        <f t="shared" si="2"/>
        <v>0.63698595929059487</v>
      </c>
      <c r="I25" s="27">
        <f t="shared" si="2"/>
        <v>0.64569433972075607</v>
      </c>
      <c r="J25" s="27">
        <f t="shared" si="2"/>
        <v>0.66503314607511521</v>
      </c>
      <c r="K25" s="27">
        <f t="shared" si="2"/>
        <v>0.69106013016451906</v>
      </c>
      <c r="L25" s="27">
        <f t="shared" si="2"/>
        <v>0.71130586040996213</v>
      </c>
      <c r="M25" s="27">
        <f t="shared" si="2"/>
        <v>0</v>
      </c>
      <c r="N25" s="26"/>
    </row>
    <row r="26" spans="2:14" s="45" customFormat="1">
      <c r="C26" s="27"/>
      <c r="D26" s="27"/>
      <c r="F26" s="26"/>
      <c r="G26" s="26"/>
      <c r="H26" s="26"/>
      <c r="I26" s="26"/>
      <c r="J26" s="26"/>
      <c r="K26" s="26"/>
      <c r="L26" s="26"/>
      <c r="M26" s="26"/>
      <c r="N26" s="26"/>
    </row>
    <row r="29" spans="2:14">
      <c r="B29" s="19" t="s">
        <v>256</v>
      </c>
    </row>
    <row r="31" spans="2:14">
      <c r="B31" t="s">
        <v>257</v>
      </c>
    </row>
    <row r="32" spans="2:14">
      <c r="B32" t="s">
        <v>258</v>
      </c>
    </row>
    <row r="34" spans="1:53">
      <c r="C34" s="20" t="s">
        <v>259</v>
      </c>
      <c r="D34" s="20">
        <v>1991</v>
      </c>
      <c r="E34" s="20">
        <v>1992</v>
      </c>
      <c r="F34" s="20">
        <v>1993</v>
      </c>
      <c r="G34" s="20">
        <v>1994</v>
      </c>
      <c r="H34" s="20">
        <v>1995</v>
      </c>
      <c r="I34" s="20">
        <v>1996</v>
      </c>
      <c r="J34" s="20">
        <v>1997</v>
      </c>
      <c r="K34" s="20">
        <v>1998</v>
      </c>
      <c r="L34" s="20">
        <v>1999</v>
      </c>
      <c r="M34" s="20">
        <v>2000</v>
      </c>
      <c r="N34" s="20">
        <v>2001</v>
      </c>
      <c r="O34" s="20">
        <v>2002</v>
      </c>
      <c r="P34" s="20">
        <v>2003</v>
      </c>
      <c r="Q34" s="20">
        <v>2004</v>
      </c>
      <c r="R34" s="20">
        <v>2005</v>
      </c>
      <c r="S34" s="20">
        <v>2006</v>
      </c>
      <c r="T34" s="20">
        <v>2007</v>
      </c>
      <c r="U34" s="20">
        <v>2008</v>
      </c>
      <c r="V34" s="20">
        <v>2009</v>
      </c>
      <c r="W34" s="20">
        <f>V34+1</f>
        <v>2010</v>
      </c>
      <c r="X34" s="20">
        <f>W34+1</f>
        <v>2011</v>
      </c>
      <c r="Y34" s="20">
        <f>X34+1</f>
        <v>2012</v>
      </c>
    </row>
    <row r="35" spans="1:53">
      <c r="B35" t="s">
        <v>260</v>
      </c>
      <c r="C35" s="28">
        <v>33.069833949468737</v>
      </c>
      <c r="D35" s="28">
        <v>32.82692307692308</v>
      </c>
      <c r="E35" s="28">
        <v>32.759615384615387</v>
      </c>
      <c r="F35" s="28">
        <v>32.57692307692308</v>
      </c>
      <c r="G35" s="28">
        <v>32.515384615384612</v>
      </c>
      <c r="H35" s="28">
        <v>32.67307692307692</v>
      </c>
      <c r="I35" s="28">
        <v>32.323076923076925</v>
      </c>
      <c r="J35" s="28">
        <v>32.215384615384615</v>
      </c>
      <c r="K35" s="28">
        <v>32.148076923076921</v>
      </c>
      <c r="L35" s="28">
        <v>32.198076923076925</v>
      </c>
      <c r="M35" s="28">
        <v>32.215384615384615</v>
      </c>
      <c r="N35" s="28">
        <v>32.105769230769234</v>
      </c>
      <c r="O35" s="28">
        <v>32.017307692307696</v>
      </c>
      <c r="P35" s="28">
        <v>31.784615384615385</v>
      </c>
      <c r="Q35" s="28">
        <v>31.657692307692308</v>
      </c>
      <c r="R35" s="28">
        <v>31.511538461538461</v>
      </c>
      <c r="S35" s="28">
        <v>31.325000000000003</v>
      </c>
      <c r="T35" s="28">
        <v>31.155769230769231</v>
      </c>
      <c r="U35" s="28">
        <v>31</v>
      </c>
      <c r="V35" s="28">
        <v>30.488461538461539</v>
      </c>
      <c r="W35" s="28">
        <v>30.373076923076919</v>
      </c>
      <c r="X35" s="28">
        <v>30.238461538461539</v>
      </c>
      <c r="Y35" s="28">
        <v>30.073076923076922</v>
      </c>
    </row>
    <row r="36" spans="1:53">
      <c r="B36" t="s">
        <v>261</v>
      </c>
      <c r="C36" s="28">
        <v>33.749763516757895</v>
      </c>
      <c r="D36" s="28">
        <v>33.488461538461543</v>
      </c>
      <c r="E36" s="28">
        <v>33.455769230769235</v>
      </c>
      <c r="F36" s="28">
        <v>33.355769230769234</v>
      </c>
      <c r="G36" s="28">
        <v>33.373076923076923</v>
      </c>
      <c r="H36" s="28">
        <v>33.657692307692308</v>
      </c>
      <c r="I36" s="28">
        <v>33.876923076923077</v>
      </c>
      <c r="J36" s="28">
        <v>33.996153846153845</v>
      </c>
      <c r="K36" s="28">
        <v>34.03846153846154</v>
      </c>
      <c r="L36" s="28">
        <v>34.088461538461537</v>
      </c>
      <c r="M36" s="28">
        <v>34.140384615384612</v>
      </c>
      <c r="N36" s="28">
        <v>34.009615384615387</v>
      </c>
      <c r="O36" s="28">
        <v>33.990384615384613</v>
      </c>
      <c r="P36" s="28">
        <v>33.817307692307693</v>
      </c>
      <c r="Q36" s="28">
        <v>33.751923076923077</v>
      </c>
      <c r="R36" s="28">
        <v>33.642307692307696</v>
      </c>
      <c r="S36" s="28">
        <v>33.469230769230769</v>
      </c>
      <c r="T36" s="28">
        <v>33.353846153846156</v>
      </c>
      <c r="U36" s="28">
        <v>33.278846153846153</v>
      </c>
      <c r="V36" s="28">
        <v>32.984615384615388</v>
      </c>
      <c r="W36" s="28">
        <v>33.025000000000006</v>
      </c>
      <c r="X36" s="28">
        <v>32.982692307692304</v>
      </c>
      <c r="Y36" s="28">
        <v>32.938461538461539</v>
      </c>
    </row>
    <row r="37" spans="1:53">
      <c r="B37" t="s">
        <v>262</v>
      </c>
      <c r="C37" s="28">
        <v>17.286641127329048</v>
      </c>
      <c r="D37" s="28">
        <v>17.065384615384616</v>
      </c>
      <c r="E37" s="28">
        <v>17.261538461538461</v>
      </c>
      <c r="F37" s="28">
        <v>17.399999999999999</v>
      </c>
      <c r="G37" s="28">
        <v>17.790384615384617</v>
      </c>
      <c r="H37" s="28">
        <v>17.963461538461537</v>
      </c>
      <c r="I37" s="28">
        <v>17.844230769230769</v>
      </c>
      <c r="J37" s="28">
        <v>18.117307692307694</v>
      </c>
      <c r="K37" s="28">
        <v>18.986538461538462</v>
      </c>
      <c r="L37" s="28">
        <v>19.175000000000001</v>
      </c>
      <c r="M37" s="28">
        <v>18.807692307692307</v>
      </c>
      <c r="N37" s="28">
        <v>19.392307692307693</v>
      </c>
      <c r="O37" s="28">
        <v>19.738461538461539</v>
      </c>
      <c r="P37" s="28">
        <v>19.690384615384616</v>
      </c>
      <c r="Q37" s="28">
        <v>19.692307692307693</v>
      </c>
      <c r="R37" s="28">
        <v>19.821153846153848</v>
      </c>
      <c r="S37" s="28">
        <v>19.613461538461539</v>
      </c>
      <c r="T37" s="28">
        <v>19.707692307692305</v>
      </c>
      <c r="U37" s="28">
        <v>19.803846153846152</v>
      </c>
      <c r="V37" s="28">
        <v>19.60576923076923</v>
      </c>
      <c r="W37" s="28">
        <v>19.773076923076925</v>
      </c>
      <c r="X37" s="28">
        <v>19.969230769230769</v>
      </c>
      <c r="Y37" s="28">
        <v>19.934615384615384</v>
      </c>
    </row>
    <row r="38" spans="1:53">
      <c r="B38" t="s">
        <v>263</v>
      </c>
      <c r="C38" s="26">
        <f>C35/C36</f>
        <v>0.9798537975843431</v>
      </c>
      <c r="D38" s="26">
        <f t="shared" ref="D38:Y38" si="3">D35/D36</f>
        <v>0.98024577925806822</v>
      </c>
      <c r="E38" s="26">
        <f t="shared" si="3"/>
        <v>0.97919181468069205</v>
      </c>
      <c r="F38" s="26">
        <f t="shared" si="3"/>
        <v>0.97665033150763914</v>
      </c>
      <c r="G38" s="26">
        <f t="shared" si="3"/>
        <v>0.9742998732280741</v>
      </c>
      <c r="H38" s="26">
        <f t="shared" si="3"/>
        <v>0.97074620043423598</v>
      </c>
      <c r="I38" s="26">
        <f t="shared" si="3"/>
        <v>0.95413260672116262</v>
      </c>
      <c r="J38" s="26">
        <f t="shared" si="3"/>
        <v>0.94761850888109511</v>
      </c>
      <c r="K38" s="26">
        <f t="shared" si="3"/>
        <v>0.94446327683615805</v>
      </c>
      <c r="L38" s="26">
        <f t="shared" si="3"/>
        <v>0.944544736545188</v>
      </c>
      <c r="M38" s="26">
        <f t="shared" si="3"/>
        <v>0.94361516363431541</v>
      </c>
      <c r="N38" s="26">
        <f t="shared" si="3"/>
        <v>0.94402035623409675</v>
      </c>
      <c r="O38" s="26">
        <f t="shared" si="3"/>
        <v>0.94195190947666207</v>
      </c>
      <c r="P38" s="26">
        <f t="shared" si="3"/>
        <v>0.93989195336934883</v>
      </c>
      <c r="Q38" s="26">
        <f t="shared" si="3"/>
        <v>0.93795225343285282</v>
      </c>
      <c r="R38" s="26">
        <f t="shared" si="3"/>
        <v>0.93666399908540054</v>
      </c>
      <c r="S38" s="26">
        <f t="shared" si="3"/>
        <v>0.93593426798437152</v>
      </c>
      <c r="T38" s="26">
        <f t="shared" si="3"/>
        <v>0.93409824723247226</v>
      </c>
      <c r="U38" s="26">
        <f t="shared" si="3"/>
        <v>0.93152268130598093</v>
      </c>
      <c r="V38" s="26">
        <f t="shared" si="3"/>
        <v>0.92432369402985071</v>
      </c>
      <c r="W38" s="26">
        <f t="shared" si="3"/>
        <v>0.91969952832935398</v>
      </c>
      <c r="X38" s="26">
        <f t="shared" si="3"/>
        <v>0.91679785435251604</v>
      </c>
      <c r="Y38" s="26">
        <f t="shared" si="3"/>
        <v>0.91300794021485288</v>
      </c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</row>
    <row r="40" spans="1:53">
      <c r="B40" s="34" t="s">
        <v>264</v>
      </c>
    </row>
    <row r="43" spans="1:53">
      <c r="B43" s="19" t="s">
        <v>265</v>
      </c>
    </row>
    <row r="45" spans="1:53">
      <c r="B45" s="4"/>
      <c r="C45" s="20">
        <v>1964</v>
      </c>
      <c r="D45" s="20">
        <v>1965</v>
      </c>
      <c r="E45" s="20">
        <v>1966</v>
      </c>
      <c r="F45" s="20">
        <v>1967</v>
      </c>
      <c r="G45" s="20">
        <v>1968</v>
      </c>
      <c r="H45" s="20">
        <v>1969</v>
      </c>
      <c r="I45" s="20">
        <v>1970</v>
      </c>
      <c r="J45" s="20">
        <v>1971</v>
      </c>
      <c r="K45" s="20">
        <v>1972</v>
      </c>
      <c r="L45" s="20">
        <v>1973</v>
      </c>
      <c r="M45" s="20">
        <v>1974</v>
      </c>
      <c r="N45" s="20">
        <v>1975</v>
      </c>
      <c r="O45" s="20">
        <v>1976</v>
      </c>
      <c r="P45" s="20">
        <v>1977</v>
      </c>
      <c r="Q45" s="20">
        <v>1978</v>
      </c>
      <c r="R45" s="20">
        <v>1979</v>
      </c>
      <c r="S45" s="20">
        <v>1980</v>
      </c>
      <c r="T45" s="20">
        <v>1981</v>
      </c>
      <c r="U45" s="20">
        <v>1982</v>
      </c>
      <c r="V45" s="20">
        <v>1983</v>
      </c>
      <c r="W45" s="20">
        <v>1984</v>
      </c>
      <c r="X45" s="20">
        <v>1985</v>
      </c>
      <c r="Y45" s="20">
        <v>1986</v>
      </c>
      <c r="Z45" s="20">
        <v>1987</v>
      </c>
      <c r="AA45" s="20">
        <v>1988</v>
      </c>
      <c r="AB45" s="20">
        <v>1989</v>
      </c>
      <c r="AC45" s="20">
        <v>1990</v>
      </c>
      <c r="AD45" s="20">
        <v>1991</v>
      </c>
      <c r="AE45" s="20">
        <v>1992</v>
      </c>
      <c r="AF45" s="20">
        <v>1993</v>
      </c>
      <c r="AG45" s="20">
        <v>1994</v>
      </c>
      <c r="AH45" s="20">
        <v>1995</v>
      </c>
      <c r="AI45" s="20">
        <v>1996</v>
      </c>
      <c r="AJ45" s="20">
        <v>1997</v>
      </c>
      <c r="AK45" s="20">
        <v>1998</v>
      </c>
      <c r="AL45" s="20">
        <v>1999</v>
      </c>
      <c r="AM45" s="20">
        <v>2000</v>
      </c>
      <c r="AN45" s="20">
        <v>2001</v>
      </c>
      <c r="AO45" s="20">
        <v>2002</v>
      </c>
      <c r="AP45" s="20">
        <v>2003</v>
      </c>
      <c r="AQ45" s="20">
        <v>2004</v>
      </c>
      <c r="AR45" s="20">
        <v>2005</v>
      </c>
      <c r="AS45" s="20">
        <v>2006</v>
      </c>
      <c r="AT45" s="20">
        <v>2007</v>
      </c>
      <c r="AU45" s="20">
        <v>2008</v>
      </c>
      <c r="AV45" s="20">
        <v>2009</v>
      </c>
      <c r="AW45" s="20">
        <v>2010</v>
      </c>
      <c r="AX45" s="20">
        <v>2011</v>
      </c>
      <c r="AY45" s="20">
        <v>2012</v>
      </c>
      <c r="AZ45" s="20">
        <v>2013</v>
      </c>
      <c r="BA45" s="20">
        <v>2014</v>
      </c>
    </row>
    <row r="46" spans="1:53">
      <c r="A46" s="21" t="s">
        <v>250</v>
      </c>
      <c r="B46" t="s">
        <v>266</v>
      </c>
      <c r="C46" s="33">
        <v>3.7291875947371725E-2</v>
      </c>
      <c r="D46" s="33">
        <v>3.9145830068358964E-2</v>
      </c>
      <c r="E46" s="33">
        <v>4.5472187390279417E-2</v>
      </c>
      <c r="F46" s="33">
        <v>4.2463168927877999E-2</v>
      </c>
      <c r="G46" s="33">
        <v>3.6313605352565614E-2</v>
      </c>
      <c r="H46" s="33">
        <v>3.4544681251694791E-2</v>
      </c>
      <c r="I46" s="33">
        <v>4.4012799827387108E-2</v>
      </c>
      <c r="J46" s="33">
        <v>4.5160822385549242E-2</v>
      </c>
      <c r="K46" s="33">
        <v>4.5306309917733906E-2</v>
      </c>
      <c r="L46" s="33">
        <v>4.0222737056874056E-2</v>
      </c>
      <c r="M46" s="33">
        <v>4.116479778707581E-2</v>
      </c>
      <c r="N46" s="33">
        <v>3.7927018761294229E-2</v>
      </c>
      <c r="O46" s="33">
        <v>3.7531153105158643E-2</v>
      </c>
      <c r="P46" s="33">
        <v>3.9433877108902726E-2</v>
      </c>
      <c r="Q46" s="33">
        <v>3.5262763426928259E-2</v>
      </c>
      <c r="R46" s="33">
        <v>3.3602863115296533E-2</v>
      </c>
      <c r="S46" s="33">
        <v>3.3837921825569148E-2</v>
      </c>
      <c r="T46" s="33">
        <v>3.0713714217442206E-2</v>
      </c>
      <c r="U46" s="33">
        <v>3.1193251417623233E-2</v>
      </c>
      <c r="V46" s="33">
        <v>3.084350164606903E-2</v>
      </c>
      <c r="W46" s="33">
        <v>2.5099084619175559E-2</v>
      </c>
      <c r="X46" s="33">
        <v>2.3762753953158206E-2</v>
      </c>
      <c r="Y46" s="33">
        <v>2.1226287066222642E-2</v>
      </c>
      <c r="Z46" s="33">
        <v>1.7740159761488794E-2</v>
      </c>
      <c r="AA46" s="33">
        <v>1.891904260200061E-2</v>
      </c>
      <c r="AB46" s="33">
        <v>1.8047065928426659E-2</v>
      </c>
      <c r="AC46" s="33">
        <v>1.6125863747578396E-2</v>
      </c>
      <c r="AD46" s="33">
        <v>1.4291240286577375E-2</v>
      </c>
      <c r="AE46" s="33">
        <v>1.5746671199981077E-2</v>
      </c>
      <c r="AF46" s="33">
        <v>1.5820729728424087E-2</v>
      </c>
      <c r="AG46" s="33">
        <v>1.6987448394243692E-2</v>
      </c>
      <c r="AH46" s="33">
        <v>1.7414965761438587E-2</v>
      </c>
      <c r="AI46" s="33">
        <v>1.7826726826086003E-2</v>
      </c>
      <c r="AJ46" s="33">
        <v>1.8670177046459114E-2</v>
      </c>
      <c r="AK46" s="33">
        <v>1.8905040348874337E-2</v>
      </c>
      <c r="AL46" s="33">
        <v>2.0206648905630321E-2</v>
      </c>
      <c r="AM46" s="33">
        <v>2.1968316739344431E-2</v>
      </c>
      <c r="AN46" s="33">
        <v>2.2213996707129865E-2</v>
      </c>
      <c r="AO46" s="33">
        <v>2.0969651505048106E-2</v>
      </c>
      <c r="AP46" s="33">
        <v>2.2417049500935367E-2</v>
      </c>
      <c r="AQ46" s="33">
        <v>2.5586102414763556E-2</v>
      </c>
      <c r="AR46" s="33">
        <v>2.6103857786392549E-2</v>
      </c>
      <c r="AS46" s="33">
        <v>2.498053248110647E-2</v>
      </c>
      <c r="AT46" s="33">
        <v>2.5809412935532416E-2</v>
      </c>
      <c r="AU46" s="33">
        <v>2.5389849339458141E-2</v>
      </c>
      <c r="AV46" s="33">
        <v>2.3059392362852836E-2</v>
      </c>
      <c r="AW46" s="33">
        <v>2.1768753555657896E-2</v>
      </c>
      <c r="AX46" s="33">
        <v>2.0336374628998573E-2</v>
      </c>
      <c r="AY46" s="33">
        <v>1.9846676695396474E-2</v>
      </c>
      <c r="AZ46" s="33">
        <v>2.2037458428146334E-2</v>
      </c>
      <c r="BA46" s="33">
        <v>2.2080900359919109E-2</v>
      </c>
    </row>
    <row r="47" spans="1:53">
      <c r="A47" s="21" t="s">
        <v>267</v>
      </c>
      <c r="B47" t="s">
        <v>268</v>
      </c>
      <c r="C47" s="29">
        <v>49.201441026238584</v>
      </c>
      <c r="D47" s="29">
        <v>47.40176852663599</v>
      </c>
      <c r="E47" s="29">
        <v>47.625436832485875</v>
      </c>
      <c r="F47" s="29">
        <v>47.694893810409091</v>
      </c>
      <c r="G47" s="29">
        <v>47.560281492950487</v>
      </c>
      <c r="H47" s="29">
        <v>47.164115265964149</v>
      </c>
      <c r="I47" s="29">
        <v>46.891667322777401</v>
      </c>
      <c r="J47" s="29">
        <v>46.336085488060057</v>
      </c>
      <c r="K47" s="29">
        <v>46.033525607329025</v>
      </c>
      <c r="L47" s="29">
        <v>45.7293777285266</v>
      </c>
      <c r="M47" s="29">
        <v>45.423542569179141</v>
      </c>
      <c r="N47" s="29">
        <v>45.115914920172656</v>
      </c>
      <c r="O47" s="29">
        <v>44.806383326199132</v>
      </c>
      <c r="P47" s="29">
        <v>44.494829753514679</v>
      </c>
      <c r="Q47" s="29">
        <v>44.134538084517189</v>
      </c>
      <c r="R47" s="29">
        <v>43.328420380433471</v>
      </c>
      <c r="S47" s="29">
        <v>42.890207164134011</v>
      </c>
      <c r="T47" s="29">
        <v>42.154597961243049</v>
      </c>
      <c r="U47" s="29">
        <v>41.834903239448785</v>
      </c>
      <c r="V47" s="29">
        <v>41.046245957674074</v>
      </c>
      <c r="W47" s="29">
        <v>40.157863987462804</v>
      </c>
      <c r="X47" s="29">
        <v>39.488194881295762</v>
      </c>
      <c r="Y47" s="29">
        <v>39.353768350917854</v>
      </c>
      <c r="Z47" s="29">
        <v>37.240437461619166</v>
      </c>
      <c r="AA47" s="29">
        <v>37.225000000000001</v>
      </c>
      <c r="AB47" s="29">
        <v>37.35</v>
      </c>
      <c r="AC47" s="29">
        <v>37.4</v>
      </c>
      <c r="AD47" s="29">
        <v>37.174999999999997</v>
      </c>
      <c r="AE47" s="29">
        <v>36.75</v>
      </c>
      <c r="AF47" s="29">
        <v>36.65</v>
      </c>
      <c r="AG47" s="29">
        <v>36.85</v>
      </c>
      <c r="AH47" s="29">
        <v>36.674999999999997</v>
      </c>
      <c r="AI47" s="29">
        <v>36.700000000000003</v>
      </c>
      <c r="AJ47" s="29">
        <v>36.625</v>
      </c>
      <c r="AK47" s="29">
        <v>36.75</v>
      </c>
      <c r="AL47" s="29">
        <v>36.200000000000003</v>
      </c>
      <c r="AM47" s="29">
        <v>35.9</v>
      </c>
      <c r="AN47" s="29">
        <v>35.950000000000003</v>
      </c>
      <c r="AO47" s="29">
        <v>35.674999999999997</v>
      </c>
      <c r="AP47" s="29">
        <v>35.450000000000003</v>
      </c>
      <c r="AQ47" s="29">
        <v>35.25</v>
      </c>
      <c r="AR47" s="29">
        <v>34.85</v>
      </c>
      <c r="AS47" s="29">
        <v>35.1</v>
      </c>
      <c r="AT47" s="29">
        <v>34.725000000000001</v>
      </c>
      <c r="AU47" s="29">
        <v>34.65</v>
      </c>
      <c r="AV47" s="29">
        <v>34.274999999999999</v>
      </c>
      <c r="AW47">
        <v>34.299999999999997</v>
      </c>
      <c r="AX47">
        <v>34.4</v>
      </c>
      <c r="AY47" s="29">
        <v>34.075000000000003</v>
      </c>
      <c r="AZ47" s="29">
        <v>34.049999999999997</v>
      </c>
      <c r="BA47" s="29">
        <v>34.075000000000003</v>
      </c>
    </row>
    <row r="49" spans="2:2">
      <c r="B49" t="s">
        <v>269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8"/>
  <sheetViews>
    <sheetView topLeftCell="A2" zoomScale="125" zoomScaleNormal="125" zoomScalePageLayoutView="125" workbookViewId="0">
      <selection activeCell="J16" sqref="J16"/>
    </sheetView>
  </sheetViews>
  <sheetFormatPr baseColWidth="10" defaultRowHeight="15" x14ac:dyDescent="0"/>
  <sheetData>
    <row r="3" spans="2:12">
      <c r="B3" t="s">
        <v>279</v>
      </c>
    </row>
    <row r="5" spans="2:12">
      <c r="B5" s="46" t="s">
        <v>280</v>
      </c>
      <c r="C5" s="46"/>
      <c r="D5" s="46"/>
      <c r="E5" s="46"/>
      <c r="F5" s="46"/>
      <c r="G5" s="46"/>
      <c r="H5" s="46"/>
      <c r="I5" s="46"/>
      <c r="J5" s="46"/>
      <c r="K5" s="46"/>
    </row>
    <row r="7" spans="2:12">
      <c r="C7" s="46" t="s">
        <v>657</v>
      </c>
      <c r="D7" s="46"/>
      <c r="E7" s="46"/>
      <c r="F7" s="46"/>
      <c r="G7" s="46"/>
      <c r="H7" s="46"/>
      <c r="I7" s="46"/>
      <c r="J7" s="46"/>
      <c r="K7" s="46"/>
    </row>
    <row r="9" spans="2:12" ht="30">
      <c r="B9" s="38"/>
      <c r="C9" s="38" t="s">
        <v>281</v>
      </c>
      <c r="D9" s="38" t="s">
        <v>282</v>
      </c>
      <c r="E9" s="38" t="s">
        <v>283</v>
      </c>
      <c r="F9" s="38" t="s">
        <v>284</v>
      </c>
      <c r="H9" s="38" t="s">
        <v>285</v>
      </c>
      <c r="I9" s="38" t="s">
        <v>286</v>
      </c>
      <c r="J9" s="38" t="s">
        <v>51</v>
      </c>
      <c r="K9" s="38" t="s">
        <v>287</v>
      </c>
    </row>
    <row r="10" spans="2:12">
      <c r="B10">
        <v>1950</v>
      </c>
      <c r="C10" s="11">
        <v>28002</v>
      </c>
      <c r="D10" s="11">
        <v>7871</v>
      </c>
      <c r="E10" s="11">
        <v>18106</v>
      </c>
      <c r="F10" s="11">
        <v>2025</v>
      </c>
      <c r="G10" s="11"/>
    </row>
    <row r="11" spans="2:12">
      <c r="B11">
        <v>1951</v>
      </c>
      <c r="C11" s="11">
        <v>28230</v>
      </c>
      <c r="D11" s="11">
        <v>7947</v>
      </c>
      <c r="E11" s="11">
        <v>18214</v>
      </c>
      <c r="F11" s="11">
        <v>2069</v>
      </c>
      <c r="G11" s="11"/>
      <c r="H11" s="11">
        <v>20283</v>
      </c>
      <c r="I11" s="11">
        <v>10876</v>
      </c>
      <c r="J11" s="11">
        <v>10759</v>
      </c>
      <c r="K11" s="11">
        <v>117</v>
      </c>
    </row>
    <row r="12" spans="2:12">
      <c r="B12">
        <v>1952</v>
      </c>
      <c r="C12" s="11">
        <v>28468</v>
      </c>
      <c r="D12" s="11">
        <v>8039</v>
      </c>
      <c r="E12" s="11">
        <v>18314</v>
      </c>
      <c r="F12" s="11">
        <v>2115</v>
      </c>
      <c r="G12" s="11"/>
      <c r="H12" s="11">
        <v>20429</v>
      </c>
      <c r="I12" s="11">
        <v>10981</v>
      </c>
      <c r="J12" s="11">
        <v>10875</v>
      </c>
      <c r="K12" s="11">
        <v>106</v>
      </c>
    </row>
    <row r="13" spans="2:12">
      <c r="B13">
        <v>1953</v>
      </c>
      <c r="C13" s="11">
        <v>28708</v>
      </c>
      <c r="D13" s="11">
        <v>8142</v>
      </c>
      <c r="E13" s="11">
        <v>18404</v>
      </c>
      <c r="F13" s="11">
        <v>2162</v>
      </c>
      <c r="G13" s="11"/>
      <c r="H13" s="11">
        <v>20566</v>
      </c>
      <c r="I13" s="11">
        <v>11083</v>
      </c>
      <c r="J13" s="11">
        <v>10964</v>
      </c>
      <c r="K13" s="11">
        <v>119</v>
      </c>
    </row>
    <row r="14" spans="2:12">
      <c r="B14">
        <v>1954</v>
      </c>
      <c r="C14" s="11">
        <v>28950</v>
      </c>
      <c r="D14" s="11">
        <v>8242</v>
      </c>
      <c r="E14" s="11">
        <v>18499</v>
      </c>
      <c r="F14" s="11">
        <v>2209</v>
      </c>
      <c r="G14" s="11"/>
      <c r="H14" s="11">
        <v>20708</v>
      </c>
      <c r="I14" s="11">
        <v>11182</v>
      </c>
      <c r="J14" s="11">
        <v>11053</v>
      </c>
      <c r="K14" s="11">
        <v>129</v>
      </c>
    </row>
    <row r="15" spans="2:12">
      <c r="B15">
        <v>1955</v>
      </c>
      <c r="C15" s="11">
        <v>29196</v>
      </c>
      <c r="D15" s="11">
        <v>8327</v>
      </c>
      <c r="E15" s="11">
        <v>18612</v>
      </c>
      <c r="F15" s="11">
        <v>2257</v>
      </c>
      <c r="G15" s="11"/>
      <c r="H15" s="11">
        <v>20869</v>
      </c>
      <c r="I15" s="11">
        <v>11278</v>
      </c>
      <c r="J15" s="11">
        <v>11167</v>
      </c>
      <c r="K15" s="11">
        <v>111</v>
      </c>
      <c r="L15">
        <f>J15/1000</f>
        <v>11.167</v>
      </c>
    </row>
    <row r="16" spans="2:12">
      <c r="B16">
        <v>1956</v>
      </c>
      <c r="C16" s="11">
        <v>29441</v>
      </c>
      <c r="D16" s="11">
        <v>8429</v>
      </c>
      <c r="E16" s="11">
        <v>18707</v>
      </c>
      <c r="F16" s="11">
        <v>2305</v>
      </c>
      <c r="G16" s="11"/>
      <c r="H16" s="11">
        <v>21012</v>
      </c>
      <c r="I16" s="11">
        <v>11366</v>
      </c>
      <c r="J16" s="11">
        <v>11263</v>
      </c>
      <c r="K16" s="11">
        <v>103</v>
      </c>
      <c r="L16">
        <f>J16/1000</f>
        <v>11.263</v>
      </c>
    </row>
    <row r="17" spans="2:12">
      <c r="B17">
        <v>1957</v>
      </c>
      <c r="C17" s="11">
        <v>29697</v>
      </c>
      <c r="D17" s="11">
        <v>8535</v>
      </c>
      <c r="E17" s="11">
        <v>18807</v>
      </c>
      <c r="F17" s="11">
        <v>2355</v>
      </c>
      <c r="G17" s="11"/>
      <c r="H17" s="11">
        <v>21162</v>
      </c>
      <c r="I17" s="11">
        <v>11471</v>
      </c>
      <c r="J17" s="11">
        <v>11382</v>
      </c>
      <c r="K17" s="11">
        <v>89</v>
      </c>
      <c r="L17">
        <f>J17/1000</f>
        <v>11.382</v>
      </c>
    </row>
    <row r="18" spans="2:12">
      <c r="B18">
        <v>1958</v>
      </c>
      <c r="C18" s="11">
        <v>29964</v>
      </c>
      <c r="D18" s="11">
        <v>8651</v>
      </c>
      <c r="E18" s="11">
        <v>18907</v>
      </c>
      <c r="F18" s="11">
        <v>2406</v>
      </c>
      <c r="G18" s="11"/>
      <c r="H18" s="11">
        <v>21313</v>
      </c>
      <c r="I18" s="11">
        <v>11580</v>
      </c>
      <c r="J18" s="11">
        <v>11494</v>
      </c>
      <c r="K18" s="11">
        <v>86</v>
      </c>
      <c r="L18">
        <f>J18/1000</f>
        <v>11.494</v>
      </c>
    </row>
    <row r="19" spans="2:12">
      <c r="B19">
        <v>1959</v>
      </c>
      <c r="C19" s="11">
        <v>30233</v>
      </c>
      <c r="D19" s="11">
        <v>8777</v>
      </c>
      <c r="E19" s="11">
        <v>19001</v>
      </c>
      <c r="F19" s="11">
        <v>2455</v>
      </c>
      <c r="G19" s="11"/>
      <c r="H19" s="11">
        <v>21456</v>
      </c>
      <c r="I19" s="11">
        <v>11683</v>
      </c>
      <c r="J19" s="11">
        <v>11588</v>
      </c>
      <c r="K19" s="11">
        <v>95</v>
      </c>
      <c r="L19">
        <f>J19/1000</f>
        <v>11.587999999999999</v>
      </c>
    </row>
    <row r="20" spans="2:12">
      <c r="B20">
        <v>1960</v>
      </c>
      <c r="C20" s="11">
        <v>30514</v>
      </c>
      <c r="D20" s="11">
        <v>8904</v>
      </c>
      <c r="E20" s="11">
        <v>19101</v>
      </c>
      <c r="F20" s="11">
        <v>2509</v>
      </c>
      <c r="G20" s="11"/>
      <c r="H20" s="11">
        <v>21610</v>
      </c>
      <c r="I20" s="11">
        <v>11817</v>
      </c>
      <c r="J20" s="11">
        <v>11687</v>
      </c>
      <c r="K20" s="11">
        <v>130</v>
      </c>
    </row>
    <row r="21" spans="2:12">
      <c r="B21">
        <v>1961</v>
      </c>
      <c r="C21" s="11">
        <v>30807</v>
      </c>
      <c r="D21" s="11">
        <v>8996</v>
      </c>
      <c r="E21" s="11">
        <v>19229</v>
      </c>
      <c r="F21" s="11">
        <v>2582</v>
      </c>
      <c r="G21" s="11"/>
      <c r="H21" s="11">
        <v>21811</v>
      </c>
      <c r="I21" s="11">
        <v>11839</v>
      </c>
      <c r="J21" s="11">
        <v>11706</v>
      </c>
      <c r="K21" s="11">
        <v>133</v>
      </c>
    </row>
    <row r="22" spans="2:12">
      <c r="B22">
        <v>1962</v>
      </c>
      <c r="C22" s="11">
        <v>31115</v>
      </c>
      <c r="D22" s="11">
        <v>9092</v>
      </c>
      <c r="E22" s="11">
        <v>19366</v>
      </c>
      <c r="F22" s="11">
        <v>2657</v>
      </c>
      <c r="G22" s="11"/>
      <c r="H22" s="11">
        <v>22023</v>
      </c>
      <c r="I22" s="11">
        <v>11909</v>
      </c>
      <c r="J22" s="11">
        <v>11821</v>
      </c>
      <c r="K22" s="11">
        <v>88</v>
      </c>
    </row>
    <row r="23" spans="2:12">
      <c r="B23">
        <v>1963</v>
      </c>
      <c r="C23" s="11">
        <v>31429</v>
      </c>
      <c r="D23" s="11">
        <v>9190</v>
      </c>
      <c r="E23" s="11">
        <v>19505</v>
      </c>
      <c r="F23" s="11">
        <v>2734</v>
      </c>
      <c r="G23" s="11"/>
      <c r="H23" s="11">
        <v>22239</v>
      </c>
      <c r="I23" s="11">
        <v>11989</v>
      </c>
      <c r="J23" s="11">
        <v>11867</v>
      </c>
      <c r="K23" s="11">
        <v>122</v>
      </c>
    </row>
    <row r="24" spans="2:12">
      <c r="B24">
        <v>1964</v>
      </c>
      <c r="C24" s="11">
        <v>31750</v>
      </c>
      <c r="D24" s="11">
        <v>9290</v>
      </c>
      <c r="E24" s="11">
        <v>19647</v>
      </c>
      <c r="F24" s="11">
        <v>2813</v>
      </c>
      <c r="G24" s="11"/>
      <c r="H24" s="11">
        <v>22460</v>
      </c>
      <c r="I24" s="11">
        <v>12075</v>
      </c>
      <c r="J24" s="11">
        <v>11932</v>
      </c>
      <c r="K24" s="11">
        <v>143</v>
      </c>
    </row>
    <row r="25" spans="2:12">
      <c r="B25">
        <v>1965</v>
      </c>
      <c r="C25" s="11">
        <v>32077</v>
      </c>
      <c r="D25" s="11">
        <v>9392</v>
      </c>
      <c r="E25" s="11">
        <v>19795</v>
      </c>
      <c r="F25" s="11">
        <v>2890</v>
      </c>
      <c r="G25" s="11"/>
      <c r="H25" s="11">
        <v>22685</v>
      </c>
      <c r="I25" s="11">
        <v>12177</v>
      </c>
      <c r="J25" s="11">
        <v>12030</v>
      </c>
      <c r="K25" s="11">
        <v>147</v>
      </c>
    </row>
    <row r="26" spans="2:12">
      <c r="B26">
        <v>1966</v>
      </c>
      <c r="C26" s="11">
        <v>32449</v>
      </c>
      <c r="D26" s="11">
        <v>9504</v>
      </c>
      <c r="E26" s="11">
        <v>19989</v>
      </c>
      <c r="F26" s="11">
        <v>2956</v>
      </c>
      <c r="G26" s="11"/>
      <c r="H26" s="11">
        <v>22945</v>
      </c>
      <c r="I26" s="11">
        <v>12284</v>
      </c>
      <c r="J26" s="11">
        <v>12161</v>
      </c>
      <c r="K26" s="11">
        <v>123</v>
      </c>
    </row>
    <row r="27" spans="2:12">
      <c r="B27">
        <v>1967</v>
      </c>
      <c r="C27" s="11">
        <v>32850</v>
      </c>
      <c r="D27" s="11">
        <v>9625</v>
      </c>
      <c r="E27" s="11">
        <v>20196</v>
      </c>
      <c r="F27" s="11">
        <v>3029</v>
      </c>
      <c r="G27" s="11"/>
      <c r="H27" s="11">
        <v>23225</v>
      </c>
      <c r="I27" s="11">
        <v>12405</v>
      </c>
      <c r="J27" s="11">
        <v>12259</v>
      </c>
      <c r="K27" s="11">
        <v>146</v>
      </c>
    </row>
    <row r="28" spans="2:12">
      <c r="B28">
        <v>1968</v>
      </c>
      <c r="C28" s="11">
        <v>33239</v>
      </c>
      <c r="D28" s="11">
        <v>9742</v>
      </c>
      <c r="E28" s="11">
        <v>20379</v>
      </c>
      <c r="F28" s="11">
        <v>3118</v>
      </c>
      <c r="G28" s="11"/>
      <c r="H28" s="11">
        <v>23497</v>
      </c>
      <c r="I28" s="11">
        <v>12520</v>
      </c>
      <c r="J28" s="11">
        <v>12360</v>
      </c>
      <c r="K28" s="11">
        <v>160</v>
      </c>
    </row>
    <row r="29" spans="2:12">
      <c r="B29">
        <v>1969</v>
      </c>
      <c r="C29" s="11">
        <v>33568</v>
      </c>
      <c r="D29" s="11">
        <v>9842</v>
      </c>
      <c r="E29" s="11">
        <v>20523</v>
      </c>
      <c r="F29" s="11">
        <v>3203</v>
      </c>
      <c r="G29" s="11"/>
      <c r="H29" s="11">
        <v>23726</v>
      </c>
      <c r="I29" s="11">
        <v>12593</v>
      </c>
      <c r="J29" s="11">
        <v>12429</v>
      </c>
      <c r="K29" s="11">
        <v>164</v>
      </c>
    </row>
    <row r="30" spans="2:12">
      <c r="B30">
        <v>1970</v>
      </c>
      <c r="C30" s="11">
        <v>33876</v>
      </c>
      <c r="D30" s="11">
        <v>9936</v>
      </c>
      <c r="E30" s="11">
        <v>20650</v>
      </c>
      <c r="F30" s="11">
        <v>3290</v>
      </c>
      <c r="G30" s="11"/>
      <c r="H30" s="11">
        <v>23940</v>
      </c>
      <c r="I30" s="11">
        <v>12732</v>
      </c>
      <c r="J30" s="11">
        <v>12566</v>
      </c>
      <c r="K30" s="11">
        <v>166</v>
      </c>
    </row>
    <row r="31" spans="2:12">
      <c r="B31">
        <v>1971</v>
      </c>
      <c r="C31" s="11">
        <v>34216</v>
      </c>
      <c r="D31" s="11">
        <v>10032</v>
      </c>
      <c r="E31" s="11">
        <v>20802</v>
      </c>
      <c r="F31" s="11">
        <v>3382</v>
      </c>
      <c r="G31" s="11"/>
      <c r="H31" s="11">
        <v>24184</v>
      </c>
      <c r="I31" s="11">
        <v>12865</v>
      </c>
      <c r="J31" s="11">
        <v>12652</v>
      </c>
      <c r="K31" s="11">
        <v>213</v>
      </c>
    </row>
    <row r="32" spans="2:12">
      <c r="B32">
        <v>1972</v>
      </c>
      <c r="C32" s="11">
        <v>34572</v>
      </c>
      <c r="D32" s="11">
        <v>10130</v>
      </c>
      <c r="E32" s="11">
        <v>20778</v>
      </c>
      <c r="F32" s="11">
        <v>3664</v>
      </c>
      <c r="G32" s="11"/>
      <c r="H32" s="11">
        <v>24442</v>
      </c>
      <c r="I32" s="11">
        <v>12957</v>
      </c>
      <c r="J32" s="11">
        <v>12669</v>
      </c>
      <c r="K32" s="11">
        <v>288</v>
      </c>
    </row>
    <row r="33" spans="2:11">
      <c r="B33">
        <v>1973</v>
      </c>
      <c r="H33" s="11">
        <v>24696</v>
      </c>
      <c r="I33" s="11">
        <v>13269</v>
      </c>
      <c r="J33" s="11">
        <v>12920</v>
      </c>
      <c r="K33" s="11">
        <v>349</v>
      </c>
    </row>
    <row r="34" spans="2:11">
      <c r="B34">
        <v>1974</v>
      </c>
      <c r="H34" s="11">
        <v>24963</v>
      </c>
      <c r="I34" s="11">
        <v>13441</v>
      </c>
      <c r="J34" s="11">
        <v>12965</v>
      </c>
      <c r="K34" s="11">
        <v>476</v>
      </c>
    </row>
    <row r="35" spans="2:11">
      <c r="B35">
        <v>1975</v>
      </c>
      <c r="H35" s="11">
        <v>25263</v>
      </c>
      <c r="I35" s="11">
        <v>13629</v>
      </c>
      <c r="J35" s="11">
        <v>13089</v>
      </c>
      <c r="K35" s="11">
        <v>540</v>
      </c>
    </row>
    <row r="36" spans="2:11">
      <c r="B36">
        <v>1976</v>
      </c>
      <c r="H36" s="11">
        <v>25658</v>
      </c>
      <c r="I36" s="11">
        <v>13748</v>
      </c>
      <c r="J36" s="11">
        <v>13116</v>
      </c>
      <c r="K36" s="11">
        <v>632</v>
      </c>
    </row>
    <row r="37" spans="2:11">
      <c r="B37">
        <v>1977</v>
      </c>
      <c r="H37" s="11">
        <v>26121</v>
      </c>
      <c r="I37" s="11">
        <v>13760</v>
      </c>
      <c r="J37" s="11">
        <v>13080</v>
      </c>
      <c r="K37" s="11">
        <v>680</v>
      </c>
    </row>
    <row r="38" spans="2:11">
      <c r="B38">
        <v>1978</v>
      </c>
      <c r="H38" s="11">
        <v>26560</v>
      </c>
      <c r="I38" s="11">
        <v>13781</v>
      </c>
      <c r="J38" s="11">
        <v>12861</v>
      </c>
      <c r="K38" s="11">
        <v>920</v>
      </c>
    </row>
  </sheetData>
  <mergeCells count="2">
    <mergeCell ref="B5:K5"/>
    <mergeCell ref="C7:K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00"/>
  <sheetViews>
    <sheetView topLeftCell="A34" zoomScale="125" zoomScaleNormal="125" zoomScalePageLayoutView="125" workbookViewId="0">
      <pane xSplit="17760" topLeftCell="CD1"/>
      <selection activeCell="A192" sqref="A192:XFD196"/>
      <selection pane="topRight" activeCell="M45" sqref="M45"/>
    </sheetView>
  </sheetViews>
  <sheetFormatPr baseColWidth="10" defaultRowHeight="15" x14ac:dyDescent="0"/>
  <cols>
    <col min="1" max="1" width="5.33203125" customWidth="1"/>
    <col min="2" max="2" width="22.1640625" customWidth="1"/>
  </cols>
  <sheetData>
    <row r="1" spans="1:10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</row>
    <row r="2" spans="1:102">
      <c r="A2" s="37"/>
      <c r="B2" s="37" t="s">
        <v>288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</row>
    <row r="3" spans="1:102">
      <c r="A3" s="37"/>
      <c r="B3" s="19" t="s">
        <v>289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</row>
    <row r="4" spans="1:102">
      <c r="A4" s="37"/>
      <c r="B4" s="37" t="s">
        <v>290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</row>
    <row r="5" spans="1:10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</row>
    <row r="6" spans="1:102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</row>
    <row r="7" spans="1:102">
      <c r="A7" s="37"/>
      <c r="B7" s="37"/>
      <c r="C7" s="21" t="s">
        <v>291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</row>
    <row r="8" spans="1:102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</row>
    <row r="9" spans="1:102">
      <c r="A9" s="37"/>
      <c r="B9" s="20"/>
      <c r="C9" s="20" t="s">
        <v>292</v>
      </c>
      <c r="D9" s="20" t="s">
        <v>293</v>
      </c>
      <c r="E9" s="20" t="s">
        <v>294</v>
      </c>
      <c r="F9" s="20" t="s">
        <v>295</v>
      </c>
      <c r="G9" s="20" t="s">
        <v>296</v>
      </c>
      <c r="H9" s="20" t="s">
        <v>297</v>
      </c>
      <c r="I9" s="20" t="s">
        <v>298</v>
      </c>
      <c r="J9" s="20" t="s">
        <v>299</v>
      </c>
      <c r="K9" s="20" t="s">
        <v>300</v>
      </c>
      <c r="L9" s="20" t="s">
        <v>301</v>
      </c>
      <c r="M9" s="20" t="s">
        <v>302</v>
      </c>
      <c r="N9" s="20" t="s">
        <v>303</v>
      </c>
      <c r="O9" s="20" t="s">
        <v>304</v>
      </c>
      <c r="P9" s="20" t="s">
        <v>305</v>
      </c>
      <c r="Q9" s="20" t="s">
        <v>306</v>
      </c>
      <c r="R9" s="20" t="s">
        <v>307</v>
      </c>
      <c r="S9" s="20" t="s">
        <v>308</v>
      </c>
      <c r="T9" s="20" t="s">
        <v>309</v>
      </c>
      <c r="U9" s="20" t="s">
        <v>310</v>
      </c>
      <c r="V9" s="20" t="s">
        <v>311</v>
      </c>
      <c r="W9" s="20" t="s">
        <v>312</v>
      </c>
      <c r="X9" s="20" t="s">
        <v>313</v>
      </c>
      <c r="Y9" s="20" t="s">
        <v>314</v>
      </c>
      <c r="Z9" s="20" t="s">
        <v>315</v>
      </c>
      <c r="AA9" s="20" t="s">
        <v>316</v>
      </c>
      <c r="AB9" s="20" t="s">
        <v>317</v>
      </c>
      <c r="AC9" s="20" t="s">
        <v>318</v>
      </c>
      <c r="AD9" s="20" t="s">
        <v>319</v>
      </c>
      <c r="AE9" s="20" t="s">
        <v>320</v>
      </c>
      <c r="AF9" s="20" t="s">
        <v>321</v>
      </c>
      <c r="AG9" s="20" t="s">
        <v>322</v>
      </c>
      <c r="AH9" s="20" t="s">
        <v>323</v>
      </c>
      <c r="AI9" s="20" t="s">
        <v>324</v>
      </c>
      <c r="AJ9" s="20" t="s">
        <v>325</v>
      </c>
      <c r="AK9" s="20" t="s">
        <v>326</v>
      </c>
      <c r="AL9" s="20" t="s">
        <v>327</v>
      </c>
      <c r="AM9" s="20" t="s">
        <v>328</v>
      </c>
      <c r="AN9" s="20" t="s">
        <v>329</v>
      </c>
      <c r="AO9" s="20" t="s">
        <v>330</v>
      </c>
      <c r="AP9" s="20" t="s">
        <v>331</v>
      </c>
      <c r="AQ9" s="20" t="s">
        <v>332</v>
      </c>
      <c r="AR9" s="20" t="s">
        <v>333</v>
      </c>
      <c r="AS9" s="20" t="s">
        <v>334</v>
      </c>
      <c r="AT9" s="20" t="s">
        <v>335</v>
      </c>
      <c r="AU9" s="20" t="s">
        <v>336</v>
      </c>
      <c r="AV9" s="20" t="s">
        <v>337</v>
      </c>
      <c r="AW9" s="20" t="s">
        <v>338</v>
      </c>
      <c r="AX9" s="20" t="s">
        <v>339</v>
      </c>
      <c r="AY9" s="20" t="s">
        <v>340</v>
      </c>
      <c r="AZ9" s="20" t="s">
        <v>341</v>
      </c>
      <c r="BA9" s="20" t="s">
        <v>342</v>
      </c>
      <c r="BB9" s="20" t="s">
        <v>343</v>
      </c>
      <c r="BC9" s="20" t="s">
        <v>344</v>
      </c>
      <c r="BD9" s="20" t="s">
        <v>345</v>
      </c>
      <c r="BE9" s="20" t="s">
        <v>346</v>
      </c>
      <c r="BF9" s="20" t="s">
        <v>347</v>
      </c>
      <c r="BG9" s="20" t="s">
        <v>348</v>
      </c>
      <c r="BH9" s="20" t="s">
        <v>349</v>
      </c>
      <c r="BI9" s="20" t="s">
        <v>350</v>
      </c>
      <c r="BJ9" s="20" t="s">
        <v>351</v>
      </c>
      <c r="BK9" s="20" t="s">
        <v>352</v>
      </c>
      <c r="BL9" s="20" t="s">
        <v>353</v>
      </c>
      <c r="BM9" s="20" t="s">
        <v>354</v>
      </c>
      <c r="BN9" s="20" t="s">
        <v>355</v>
      </c>
      <c r="BO9" s="20" t="s">
        <v>356</v>
      </c>
      <c r="BP9" s="20" t="s">
        <v>357</v>
      </c>
      <c r="BQ9" s="20" t="s">
        <v>358</v>
      </c>
      <c r="BR9" s="20" t="s">
        <v>359</v>
      </c>
      <c r="BS9" s="20" t="s">
        <v>360</v>
      </c>
      <c r="BT9" s="20" t="s">
        <v>361</v>
      </c>
      <c r="BU9" s="20" t="s">
        <v>362</v>
      </c>
      <c r="BV9" s="20" t="s">
        <v>363</v>
      </c>
      <c r="BW9" s="20" t="s">
        <v>364</v>
      </c>
      <c r="BX9" s="20" t="s">
        <v>365</v>
      </c>
      <c r="BY9" s="20" t="s">
        <v>366</v>
      </c>
      <c r="BZ9" s="20" t="s">
        <v>367</v>
      </c>
      <c r="CA9" s="20" t="s">
        <v>368</v>
      </c>
      <c r="CB9" s="20" t="s">
        <v>369</v>
      </c>
      <c r="CC9" s="20" t="s">
        <v>370</v>
      </c>
      <c r="CD9" s="20" t="s">
        <v>371</v>
      </c>
      <c r="CE9" s="20" t="s">
        <v>372</v>
      </c>
      <c r="CF9" s="20" t="s">
        <v>373</v>
      </c>
      <c r="CG9" s="20" t="s">
        <v>374</v>
      </c>
      <c r="CH9" s="20" t="s">
        <v>375</v>
      </c>
      <c r="CI9" s="20" t="s">
        <v>376</v>
      </c>
      <c r="CJ9" s="20" t="s">
        <v>377</v>
      </c>
      <c r="CK9" s="20" t="s">
        <v>378</v>
      </c>
      <c r="CL9" s="20" t="s">
        <v>379</v>
      </c>
      <c r="CM9" s="20" t="s">
        <v>380</v>
      </c>
      <c r="CN9" s="20" t="s">
        <v>381</v>
      </c>
      <c r="CO9" s="20" t="s">
        <v>382</v>
      </c>
      <c r="CP9" s="20" t="s">
        <v>383</v>
      </c>
      <c r="CQ9" s="20" t="s">
        <v>384</v>
      </c>
      <c r="CR9" s="20" t="s">
        <v>385</v>
      </c>
      <c r="CS9" s="20" t="s">
        <v>386</v>
      </c>
      <c r="CT9" s="20" t="s">
        <v>387</v>
      </c>
      <c r="CU9" s="20" t="s">
        <v>388</v>
      </c>
      <c r="CV9" s="20" t="s">
        <v>389</v>
      </c>
      <c r="CW9" s="20" t="s">
        <v>390</v>
      </c>
      <c r="CX9" s="20" t="s">
        <v>391</v>
      </c>
    </row>
    <row r="10" spans="1:102">
      <c r="A10" s="37"/>
      <c r="B10" s="37" t="s">
        <v>51</v>
      </c>
      <c r="C10" s="11">
        <v>12484.2</v>
      </c>
      <c r="D10" s="11">
        <v>12414.2</v>
      </c>
      <c r="E10" s="11">
        <v>12337</v>
      </c>
      <c r="F10" s="11">
        <v>12328.7</v>
      </c>
      <c r="G10" s="11">
        <v>12139.5</v>
      </c>
      <c r="H10" s="11">
        <v>12098.9</v>
      </c>
      <c r="I10" s="11">
        <v>12069.8</v>
      </c>
      <c r="J10" s="11">
        <v>12067</v>
      </c>
      <c r="K10" s="11">
        <v>11983</v>
      </c>
      <c r="L10" s="11">
        <v>11997.7</v>
      </c>
      <c r="M10" s="11">
        <v>11963.4</v>
      </c>
      <c r="N10" s="11">
        <v>12016.5</v>
      </c>
      <c r="O10" s="11">
        <v>11847.8</v>
      </c>
      <c r="P10" s="11">
        <v>11962.3</v>
      </c>
      <c r="Q10" s="11">
        <v>11980.4</v>
      </c>
      <c r="R10" s="11">
        <v>12003</v>
      </c>
      <c r="S10" s="11">
        <v>11730.4</v>
      </c>
      <c r="T10" s="11">
        <v>11677.1</v>
      </c>
      <c r="U10" s="11">
        <v>11686.3</v>
      </c>
      <c r="V10" s="11">
        <v>11631.2</v>
      </c>
      <c r="W10" s="11">
        <v>11489.9</v>
      </c>
      <c r="X10" s="11">
        <v>11511.5</v>
      </c>
      <c r="Y10" s="11">
        <v>11575.6</v>
      </c>
      <c r="Z10" s="11">
        <v>11668.7</v>
      </c>
      <c r="AA10" s="11">
        <v>11581.9</v>
      </c>
      <c r="AB10" s="11">
        <v>11763</v>
      </c>
      <c r="AC10" s="11">
        <v>11884.7</v>
      </c>
      <c r="AD10" s="11">
        <v>12087.6</v>
      </c>
      <c r="AE10" s="11">
        <v>12083.5</v>
      </c>
      <c r="AF10" s="11">
        <v>12328</v>
      </c>
      <c r="AG10" s="11">
        <v>12503.2</v>
      </c>
      <c r="AH10" s="11">
        <v>12670</v>
      </c>
      <c r="AI10" s="11">
        <v>12634.4</v>
      </c>
      <c r="AJ10" s="11">
        <v>12791.1</v>
      </c>
      <c r="AK10" s="11">
        <v>12893.7</v>
      </c>
      <c r="AL10" s="11">
        <v>13002</v>
      </c>
      <c r="AM10" s="11">
        <v>13014.2</v>
      </c>
      <c r="AN10" s="11">
        <v>13217.5</v>
      </c>
      <c r="AO10" s="11">
        <v>13411.7</v>
      </c>
      <c r="AP10" s="11">
        <v>13537.5</v>
      </c>
      <c r="AQ10" s="11">
        <v>13602.9</v>
      </c>
      <c r="AR10" s="11">
        <v>13773.9</v>
      </c>
      <c r="AS10" s="11">
        <v>13872.9</v>
      </c>
      <c r="AT10" s="11">
        <v>13952.2</v>
      </c>
      <c r="AU10" s="11">
        <v>13877.6</v>
      </c>
      <c r="AV10" s="11">
        <v>14005.6</v>
      </c>
      <c r="AW10" s="11">
        <v>14005.9</v>
      </c>
      <c r="AX10" s="11">
        <v>13974.8</v>
      </c>
      <c r="AY10" s="11">
        <v>13809.4</v>
      </c>
      <c r="AZ10" s="11">
        <v>13874.8</v>
      </c>
      <c r="BA10" s="11">
        <v>13799.5</v>
      </c>
      <c r="BB10" s="11">
        <v>13602.6</v>
      </c>
      <c r="BC10" s="11">
        <v>13374.2</v>
      </c>
      <c r="BD10" s="11">
        <v>13409.8</v>
      </c>
      <c r="BE10" s="11">
        <v>13400.6</v>
      </c>
      <c r="BF10" s="11">
        <v>13338.9</v>
      </c>
      <c r="BG10" s="11">
        <v>13172.7</v>
      </c>
      <c r="BH10" s="11">
        <v>13265</v>
      </c>
      <c r="BI10" s="11">
        <v>13400.9</v>
      </c>
      <c r="BJ10" s="11">
        <v>13432.2</v>
      </c>
      <c r="BK10" s="11">
        <v>13429.7</v>
      </c>
      <c r="BL10" s="11">
        <v>13580.5</v>
      </c>
      <c r="BM10" s="11">
        <v>13660.2</v>
      </c>
      <c r="BN10" s="11">
        <v>13614.6</v>
      </c>
      <c r="BO10" s="11">
        <v>13564</v>
      </c>
      <c r="BP10" s="11">
        <v>13640.7</v>
      </c>
      <c r="BQ10" s="11">
        <v>13842.9</v>
      </c>
      <c r="BR10" s="11">
        <v>13931.5</v>
      </c>
      <c r="BS10" s="11">
        <v>13974.3</v>
      </c>
      <c r="BT10" s="11">
        <v>14075.3</v>
      </c>
      <c r="BU10" s="11">
        <v>14221.7</v>
      </c>
      <c r="BV10" s="11">
        <v>14316.3</v>
      </c>
      <c r="BW10" s="11">
        <v>14425.6</v>
      </c>
      <c r="BX10" s="11">
        <v>14614.8</v>
      </c>
      <c r="BY10" s="11">
        <v>14826.8</v>
      </c>
      <c r="BZ10" s="11">
        <v>14924.2</v>
      </c>
      <c r="CA10" s="11">
        <v>14984.2</v>
      </c>
      <c r="CB10" s="11">
        <v>15178.8</v>
      </c>
      <c r="CC10" s="11">
        <v>15311.9</v>
      </c>
      <c r="CD10" s="11">
        <v>15361.4</v>
      </c>
      <c r="CE10" s="11">
        <v>15433.4</v>
      </c>
      <c r="CF10" s="11">
        <v>15720.2</v>
      </c>
      <c r="CG10" s="11">
        <v>15891.1</v>
      </c>
      <c r="CH10" s="11">
        <v>15906.9</v>
      </c>
      <c r="CI10" s="11">
        <v>15967.9</v>
      </c>
      <c r="CJ10" s="11">
        <v>16052.9</v>
      </c>
      <c r="CK10" s="11">
        <v>16178.2</v>
      </c>
      <c r="CL10" s="11">
        <v>16233.9</v>
      </c>
      <c r="CM10" s="11">
        <v>16206.6</v>
      </c>
      <c r="CN10" s="11">
        <v>16340.6</v>
      </c>
      <c r="CO10" s="11">
        <v>16415</v>
      </c>
      <c r="CP10" s="11">
        <v>16426.7</v>
      </c>
      <c r="CQ10" s="11">
        <v>16415.7</v>
      </c>
      <c r="CR10" s="11">
        <v>16610.599999999999</v>
      </c>
      <c r="CS10" s="11">
        <v>16757.5</v>
      </c>
      <c r="CT10" s="11">
        <v>16790.400000000001</v>
      </c>
      <c r="CU10" s="11">
        <v>16774.7</v>
      </c>
      <c r="CV10" s="11">
        <v>16954.7</v>
      </c>
      <c r="CW10" s="11">
        <v>17114.099999999999</v>
      </c>
      <c r="CX10" s="11">
        <v>17145.8</v>
      </c>
    </row>
    <row r="11" spans="1:102">
      <c r="A11" s="37"/>
      <c r="B11" s="37" t="s">
        <v>182</v>
      </c>
      <c r="C11" s="11">
        <v>12658.9</v>
      </c>
      <c r="D11" s="11">
        <v>12585.7</v>
      </c>
      <c r="E11" s="11">
        <v>12509.4</v>
      </c>
      <c r="F11" s="11">
        <v>12501.5</v>
      </c>
      <c r="G11" s="11">
        <v>12308.5</v>
      </c>
      <c r="H11" s="11">
        <v>12266.4</v>
      </c>
      <c r="I11" s="11">
        <v>12238.4</v>
      </c>
      <c r="J11" s="11">
        <v>12235.1</v>
      </c>
      <c r="K11" s="11">
        <v>12148.9</v>
      </c>
      <c r="L11" s="11">
        <v>12162.3</v>
      </c>
      <c r="M11" s="11">
        <v>12130.7</v>
      </c>
      <c r="N11" s="11">
        <v>12185.1</v>
      </c>
      <c r="O11" s="11">
        <v>12013.8</v>
      </c>
      <c r="P11" s="11">
        <v>12128.1</v>
      </c>
      <c r="Q11" s="11">
        <v>12148.1</v>
      </c>
      <c r="R11" s="11">
        <v>12171.5</v>
      </c>
      <c r="S11" s="11">
        <v>11894.5</v>
      </c>
      <c r="T11" s="11">
        <v>11839.8</v>
      </c>
      <c r="U11" s="11">
        <v>11849.2</v>
      </c>
      <c r="V11" s="11">
        <v>11794.7</v>
      </c>
      <c r="W11" s="11">
        <v>11651.6</v>
      </c>
      <c r="X11" s="11">
        <v>11671</v>
      </c>
      <c r="Y11" s="11">
        <v>11734.9</v>
      </c>
      <c r="Z11" s="11">
        <v>11828.6</v>
      </c>
      <c r="AA11" s="11">
        <v>11739.2</v>
      </c>
      <c r="AB11" s="11">
        <v>11920.8</v>
      </c>
      <c r="AC11" s="11">
        <v>12043.8</v>
      </c>
      <c r="AD11" s="11">
        <v>12248</v>
      </c>
      <c r="AE11" s="11">
        <v>12243.8</v>
      </c>
      <c r="AF11" s="11">
        <v>12488.5</v>
      </c>
      <c r="AG11" s="11">
        <v>12667.6</v>
      </c>
      <c r="AH11" s="11">
        <v>12835</v>
      </c>
      <c r="AI11" s="11">
        <v>12800.9</v>
      </c>
      <c r="AJ11" s="11">
        <v>12956.1</v>
      </c>
      <c r="AK11" s="11">
        <v>13060.9</v>
      </c>
      <c r="AL11" s="11">
        <v>13170.1</v>
      </c>
      <c r="AM11" s="11">
        <v>13178.4</v>
      </c>
      <c r="AN11" s="11">
        <v>13384.6</v>
      </c>
      <c r="AO11" s="11">
        <v>13579.2</v>
      </c>
      <c r="AP11" s="11">
        <v>13707.3</v>
      </c>
      <c r="AQ11" s="11">
        <v>13771.2</v>
      </c>
      <c r="AR11" s="11">
        <v>13946.3</v>
      </c>
      <c r="AS11" s="11">
        <v>14043.4</v>
      </c>
      <c r="AT11" s="11">
        <v>14124.7</v>
      </c>
      <c r="AU11" s="11">
        <v>14047.3</v>
      </c>
      <c r="AV11" s="11">
        <v>14177.3</v>
      </c>
      <c r="AW11" s="11">
        <v>14174.4</v>
      </c>
      <c r="AX11" s="11">
        <v>14144.1</v>
      </c>
      <c r="AY11" s="11">
        <v>13975.4</v>
      </c>
      <c r="AZ11" s="11">
        <v>14041.8</v>
      </c>
      <c r="BA11" s="11">
        <v>13964.5</v>
      </c>
      <c r="BB11" s="11">
        <v>13767.3</v>
      </c>
      <c r="BC11" s="11">
        <v>13535.2</v>
      </c>
      <c r="BD11" s="11">
        <v>13571.9</v>
      </c>
      <c r="BE11" s="11">
        <v>13561.1</v>
      </c>
      <c r="BF11" s="11">
        <v>13501</v>
      </c>
      <c r="BG11" s="11">
        <v>13334.3</v>
      </c>
      <c r="BH11" s="11">
        <v>13426.9</v>
      </c>
      <c r="BI11" s="11">
        <v>13561.9</v>
      </c>
      <c r="BJ11" s="11">
        <v>13591.6</v>
      </c>
      <c r="BK11" s="11">
        <v>13588.5</v>
      </c>
      <c r="BL11" s="11">
        <v>13740.6</v>
      </c>
      <c r="BM11" s="11">
        <v>13823.2</v>
      </c>
      <c r="BN11" s="11">
        <v>13782.5</v>
      </c>
      <c r="BO11" s="11">
        <v>13742.6</v>
      </c>
      <c r="BP11" s="11">
        <v>13824.9</v>
      </c>
      <c r="BQ11" s="11">
        <v>14033.2</v>
      </c>
      <c r="BR11" s="11">
        <v>14123.1</v>
      </c>
      <c r="BS11" s="11">
        <v>14168.7</v>
      </c>
      <c r="BT11" s="11">
        <v>14263.9</v>
      </c>
      <c r="BU11" s="11">
        <v>14413.3</v>
      </c>
      <c r="BV11" s="11">
        <v>14503.3</v>
      </c>
      <c r="BW11" s="11">
        <v>14621.6</v>
      </c>
      <c r="BX11" s="11">
        <v>14805.4</v>
      </c>
      <c r="BY11" s="11">
        <v>15031.2</v>
      </c>
      <c r="BZ11" s="11">
        <v>15127.7</v>
      </c>
      <c r="CA11" s="11">
        <v>15198</v>
      </c>
      <c r="CB11" s="11">
        <v>15405</v>
      </c>
      <c r="CC11" s="11">
        <v>15544.3</v>
      </c>
      <c r="CD11" s="11">
        <v>15598.3</v>
      </c>
      <c r="CE11" s="11">
        <v>15664.8</v>
      </c>
      <c r="CF11" s="11">
        <v>15959.3</v>
      </c>
      <c r="CG11" s="11">
        <v>16126.1</v>
      </c>
      <c r="CH11" s="11">
        <v>16148.4</v>
      </c>
      <c r="CI11" s="11">
        <v>16211</v>
      </c>
      <c r="CJ11" s="11">
        <v>16301.1</v>
      </c>
      <c r="CK11" s="11">
        <v>16420.599999999999</v>
      </c>
      <c r="CL11" s="11">
        <v>16483.400000000001</v>
      </c>
      <c r="CM11" s="11">
        <v>16450</v>
      </c>
      <c r="CN11" s="11">
        <v>16588.8</v>
      </c>
      <c r="CO11" s="11">
        <v>16659.099999999999</v>
      </c>
      <c r="CP11" s="11">
        <v>16678.599999999999</v>
      </c>
      <c r="CQ11" s="11">
        <v>16669.7</v>
      </c>
      <c r="CR11" s="11">
        <v>16870.900000000001</v>
      </c>
      <c r="CS11" s="11">
        <v>17020.900000000001</v>
      </c>
      <c r="CT11" s="11">
        <v>17056.5</v>
      </c>
      <c r="CU11" s="11">
        <v>17042.7</v>
      </c>
      <c r="CV11" s="11">
        <v>17222</v>
      </c>
      <c r="CW11" s="11">
        <v>17386.400000000001</v>
      </c>
      <c r="CX11" s="11">
        <v>17416.5</v>
      </c>
    </row>
    <row r="12" spans="1:102">
      <c r="A12" s="37"/>
      <c r="B12" s="37" t="s">
        <v>392</v>
      </c>
      <c r="C12" s="11">
        <v>12068.2</v>
      </c>
      <c r="D12" s="11">
        <v>12000.6</v>
      </c>
      <c r="E12" s="11">
        <v>11924.8</v>
      </c>
      <c r="F12" s="11">
        <v>11918.7</v>
      </c>
      <c r="G12" s="11">
        <v>11727.5</v>
      </c>
      <c r="H12" s="11">
        <v>11685.7</v>
      </c>
      <c r="I12" s="11">
        <v>11655.3</v>
      </c>
      <c r="J12" s="11">
        <v>11653.4</v>
      </c>
      <c r="K12" s="11">
        <v>11566.4</v>
      </c>
      <c r="L12" s="11">
        <v>11581.2</v>
      </c>
      <c r="M12" s="11">
        <v>11547.4</v>
      </c>
      <c r="N12" s="11">
        <v>11599.4</v>
      </c>
      <c r="O12" s="11">
        <v>11432</v>
      </c>
      <c r="P12" s="11">
        <v>11542.4</v>
      </c>
      <c r="Q12" s="11">
        <v>11560.3</v>
      </c>
      <c r="R12" s="11">
        <v>11581.4</v>
      </c>
      <c r="S12" s="11">
        <v>11309.9</v>
      </c>
      <c r="T12" s="11">
        <v>11255.1</v>
      </c>
      <c r="U12" s="11">
        <v>11264.7</v>
      </c>
      <c r="V12" s="11">
        <v>11212.4</v>
      </c>
      <c r="W12" s="11">
        <v>11069.5</v>
      </c>
      <c r="X12" s="11">
        <v>11088.8</v>
      </c>
      <c r="Y12" s="11">
        <v>11153.5</v>
      </c>
      <c r="Z12" s="11">
        <v>11243.8</v>
      </c>
      <c r="AA12" s="11">
        <v>11152</v>
      </c>
      <c r="AB12" s="11">
        <v>11327.1</v>
      </c>
      <c r="AC12" s="11">
        <v>11446.9</v>
      </c>
      <c r="AD12" s="11">
        <v>11644.3</v>
      </c>
      <c r="AE12" s="11">
        <v>11633.1</v>
      </c>
      <c r="AF12" s="11">
        <v>11869.1</v>
      </c>
      <c r="AG12" s="11">
        <v>12038.3</v>
      </c>
      <c r="AH12" s="11">
        <v>12203.2</v>
      </c>
      <c r="AI12" s="11">
        <v>12162.2</v>
      </c>
      <c r="AJ12" s="11">
        <v>12314.7</v>
      </c>
      <c r="AK12" s="11">
        <v>12411.1</v>
      </c>
      <c r="AL12" s="11">
        <v>12520.4</v>
      </c>
      <c r="AM12" s="11">
        <v>12524</v>
      </c>
      <c r="AN12" s="11">
        <v>12719.2</v>
      </c>
      <c r="AO12" s="11">
        <v>12907.2</v>
      </c>
      <c r="AP12" s="11">
        <v>13030.8</v>
      </c>
      <c r="AQ12" s="11">
        <v>13088.5</v>
      </c>
      <c r="AR12" s="11">
        <v>13253.4</v>
      </c>
      <c r="AS12" s="11">
        <v>13346.1</v>
      </c>
      <c r="AT12" s="11">
        <v>13424.4</v>
      </c>
      <c r="AU12" s="11">
        <v>13344.1</v>
      </c>
      <c r="AV12" s="11">
        <v>13469.2</v>
      </c>
      <c r="AW12" s="11">
        <v>13465.9</v>
      </c>
      <c r="AX12" s="11">
        <v>13440</v>
      </c>
      <c r="AY12" s="11">
        <v>13270.8</v>
      </c>
      <c r="AZ12" s="11">
        <v>13335.9</v>
      </c>
      <c r="BA12" s="11">
        <v>13257.7</v>
      </c>
      <c r="BB12" s="11">
        <v>13068.5</v>
      </c>
      <c r="BC12" s="11">
        <v>12842.9</v>
      </c>
      <c r="BD12" s="11">
        <v>12876.4</v>
      </c>
      <c r="BE12" s="11">
        <v>12864</v>
      </c>
      <c r="BF12" s="11">
        <v>12806.6</v>
      </c>
      <c r="BG12" s="11">
        <v>12641.6</v>
      </c>
      <c r="BH12" s="11">
        <v>12733.1</v>
      </c>
      <c r="BI12" s="11">
        <v>12863.7</v>
      </c>
      <c r="BJ12" s="11">
        <v>12896.2</v>
      </c>
      <c r="BK12" s="11">
        <v>12890.8</v>
      </c>
      <c r="BL12" s="11">
        <v>13036.5</v>
      </c>
      <c r="BM12" s="11">
        <v>13109.3</v>
      </c>
      <c r="BN12" s="11">
        <v>13063.7</v>
      </c>
      <c r="BO12" s="11">
        <v>13004.9</v>
      </c>
      <c r="BP12" s="11">
        <v>13080.9</v>
      </c>
      <c r="BQ12" s="11">
        <v>13276.3</v>
      </c>
      <c r="BR12" s="11">
        <v>13369.7</v>
      </c>
      <c r="BS12" s="11">
        <v>13417.9</v>
      </c>
      <c r="BT12" s="11">
        <v>13524.1</v>
      </c>
      <c r="BU12" s="11">
        <v>13673.2</v>
      </c>
      <c r="BV12" s="11">
        <v>13769.9</v>
      </c>
      <c r="BW12" s="11">
        <v>13882.5</v>
      </c>
      <c r="BX12" s="11">
        <v>14067.8</v>
      </c>
      <c r="BY12" s="11">
        <v>14281.8</v>
      </c>
      <c r="BZ12" s="11">
        <v>14381.5</v>
      </c>
      <c r="CA12" s="11">
        <v>14447.2</v>
      </c>
      <c r="CB12" s="11">
        <v>14639.3</v>
      </c>
      <c r="CC12" s="11">
        <v>14780.5</v>
      </c>
      <c r="CD12" s="11">
        <v>14833.2</v>
      </c>
      <c r="CE12" s="11">
        <v>14912</v>
      </c>
      <c r="CF12" s="11">
        <v>15197.1</v>
      </c>
      <c r="CG12" s="11">
        <v>15373.2</v>
      </c>
      <c r="CH12" s="11">
        <v>15399.9</v>
      </c>
      <c r="CI12" s="11">
        <v>15465.9</v>
      </c>
      <c r="CJ12" s="11">
        <v>15551.2</v>
      </c>
      <c r="CK12" s="11">
        <v>15671.3</v>
      </c>
      <c r="CL12" s="11">
        <v>15725.3</v>
      </c>
      <c r="CM12" s="11">
        <v>15688.5</v>
      </c>
      <c r="CN12" s="11">
        <v>15813.5</v>
      </c>
      <c r="CO12" s="11">
        <v>15878.2</v>
      </c>
      <c r="CP12" s="11">
        <v>15888.7</v>
      </c>
      <c r="CQ12" s="11">
        <v>15875.2</v>
      </c>
      <c r="CR12" s="11">
        <v>16061</v>
      </c>
      <c r="CS12" s="11">
        <v>16199.6</v>
      </c>
      <c r="CT12" s="11">
        <v>16230.7</v>
      </c>
      <c r="CU12" s="11">
        <v>16217.2</v>
      </c>
      <c r="CV12" s="11">
        <v>16388.099999999999</v>
      </c>
      <c r="CW12" s="11">
        <v>16535.400000000001</v>
      </c>
      <c r="CX12" s="11">
        <v>16586.7</v>
      </c>
    </row>
    <row r="13" spans="1:102">
      <c r="A13" s="37"/>
      <c r="B13" s="37" t="s">
        <v>393</v>
      </c>
      <c r="C13" s="11">
        <v>21504</v>
      </c>
      <c r="D13" s="11">
        <v>22491</v>
      </c>
      <c r="E13" s="11">
        <v>22318</v>
      </c>
      <c r="F13" s="11">
        <v>24750</v>
      </c>
      <c r="G13" s="11">
        <v>23556</v>
      </c>
      <c r="H13" s="11">
        <v>24963</v>
      </c>
      <c r="I13" s="11">
        <v>24992</v>
      </c>
      <c r="J13" s="11">
        <v>27775</v>
      </c>
      <c r="K13" s="11">
        <v>27069</v>
      </c>
      <c r="L13" s="11">
        <v>28672</v>
      </c>
      <c r="M13" s="11">
        <v>28790</v>
      </c>
      <c r="N13" s="11">
        <v>31911</v>
      </c>
      <c r="O13" s="11">
        <v>30970</v>
      </c>
      <c r="P13" s="11">
        <v>32548</v>
      </c>
      <c r="Q13" s="11">
        <v>32342</v>
      </c>
      <c r="R13" s="11">
        <v>35717</v>
      </c>
      <c r="S13" s="11">
        <v>35103</v>
      </c>
      <c r="T13" s="11">
        <v>36743</v>
      </c>
      <c r="U13" s="11">
        <v>36465</v>
      </c>
      <c r="V13" s="11">
        <v>39626</v>
      </c>
      <c r="W13" s="11">
        <v>38238</v>
      </c>
      <c r="X13" s="11">
        <v>39889</v>
      </c>
      <c r="Y13" s="11">
        <v>40106</v>
      </c>
      <c r="Z13" s="11">
        <v>44455</v>
      </c>
      <c r="AA13" s="11">
        <v>42534</v>
      </c>
      <c r="AB13" s="11">
        <v>45674</v>
      </c>
      <c r="AC13" s="11">
        <v>45146</v>
      </c>
      <c r="AD13" s="11">
        <v>49955</v>
      </c>
      <c r="AE13" s="11">
        <v>47174</v>
      </c>
      <c r="AF13" s="11">
        <v>51001</v>
      </c>
      <c r="AG13" s="11">
        <v>51089</v>
      </c>
      <c r="AH13" s="11">
        <v>56190</v>
      </c>
      <c r="AI13" s="11">
        <v>53323</v>
      </c>
      <c r="AJ13" s="11">
        <v>57112</v>
      </c>
      <c r="AK13" s="11">
        <v>57088</v>
      </c>
      <c r="AL13" s="11">
        <v>61982</v>
      </c>
      <c r="AM13" s="11">
        <v>59632</v>
      </c>
      <c r="AN13" s="11">
        <v>64142</v>
      </c>
      <c r="AO13" s="11">
        <v>63957</v>
      </c>
      <c r="AP13" s="11">
        <v>68919</v>
      </c>
      <c r="AQ13" s="11">
        <v>65867</v>
      </c>
      <c r="AR13" s="11">
        <v>71513</v>
      </c>
      <c r="AS13" s="11">
        <v>71434</v>
      </c>
      <c r="AT13" s="11">
        <v>77970</v>
      </c>
      <c r="AU13" s="11">
        <v>73268</v>
      </c>
      <c r="AV13" s="11">
        <v>78173</v>
      </c>
      <c r="AW13" s="11">
        <v>78322</v>
      </c>
      <c r="AX13" s="11">
        <v>85130</v>
      </c>
      <c r="AY13" s="11">
        <v>81920</v>
      </c>
      <c r="AZ13" s="11">
        <v>84296</v>
      </c>
      <c r="BA13" s="11">
        <v>83931</v>
      </c>
      <c r="BB13" s="11">
        <v>87193</v>
      </c>
      <c r="BC13" s="11">
        <v>83992</v>
      </c>
      <c r="BD13" s="11">
        <v>87184</v>
      </c>
      <c r="BE13" s="11">
        <v>88444</v>
      </c>
      <c r="BF13" s="11">
        <v>93507</v>
      </c>
      <c r="BG13" s="11">
        <v>89142</v>
      </c>
      <c r="BH13" s="11">
        <v>92705</v>
      </c>
      <c r="BI13" s="11">
        <v>93310</v>
      </c>
      <c r="BJ13" s="11">
        <v>98910</v>
      </c>
      <c r="BK13" s="11">
        <v>96378</v>
      </c>
      <c r="BL13" s="11">
        <v>100904</v>
      </c>
      <c r="BM13" s="11">
        <v>100416</v>
      </c>
      <c r="BN13" s="11">
        <v>105817</v>
      </c>
      <c r="BO13" s="11">
        <v>101500</v>
      </c>
      <c r="BP13" s="11">
        <v>106594</v>
      </c>
      <c r="BQ13" s="11">
        <v>106736</v>
      </c>
      <c r="BR13" s="11">
        <v>112064</v>
      </c>
      <c r="BS13" s="11">
        <v>108140</v>
      </c>
      <c r="BT13" s="11">
        <v>112302</v>
      </c>
      <c r="BU13" s="11">
        <v>112888</v>
      </c>
      <c r="BV13" s="11">
        <v>119025</v>
      </c>
      <c r="BW13" s="11">
        <v>114834</v>
      </c>
      <c r="BX13" s="11">
        <v>119577</v>
      </c>
      <c r="BY13" s="11">
        <v>120242</v>
      </c>
      <c r="BZ13" s="11">
        <v>125993</v>
      </c>
      <c r="CA13" s="11">
        <v>120904</v>
      </c>
      <c r="CB13" s="11">
        <v>127656</v>
      </c>
      <c r="CC13" s="11">
        <v>127850</v>
      </c>
      <c r="CD13" s="11">
        <v>134644</v>
      </c>
      <c r="CE13" s="11">
        <v>130659</v>
      </c>
      <c r="CF13" s="11">
        <v>138113</v>
      </c>
      <c r="CG13" s="11">
        <v>137883</v>
      </c>
      <c r="CH13" s="11">
        <v>144784</v>
      </c>
      <c r="CI13" s="11">
        <v>140773</v>
      </c>
      <c r="CJ13" s="11">
        <v>149152</v>
      </c>
      <c r="CK13" s="11">
        <v>147781</v>
      </c>
      <c r="CL13" s="11">
        <v>154691</v>
      </c>
      <c r="CM13" s="11">
        <v>149190</v>
      </c>
      <c r="CN13" s="11">
        <v>158953</v>
      </c>
      <c r="CO13" s="11">
        <v>158276</v>
      </c>
      <c r="CP13" s="11">
        <v>165467</v>
      </c>
      <c r="CQ13" s="11">
        <v>158806</v>
      </c>
      <c r="CR13" s="11">
        <v>168197</v>
      </c>
      <c r="CS13" s="11">
        <v>167562</v>
      </c>
      <c r="CT13" s="11">
        <v>175616</v>
      </c>
      <c r="CU13" s="11">
        <v>169135</v>
      </c>
      <c r="CV13" s="11">
        <v>178730</v>
      </c>
      <c r="CW13" s="11">
        <v>178904</v>
      </c>
      <c r="CX13" s="11">
        <v>188423</v>
      </c>
    </row>
    <row r="14" spans="1:102">
      <c r="A14" s="37"/>
      <c r="B14" s="37" t="s">
        <v>394</v>
      </c>
      <c r="C14" s="11">
        <v>67657</v>
      </c>
      <c r="D14" s="11">
        <v>69978</v>
      </c>
      <c r="E14" s="11">
        <v>68625</v>
      </c>
      <c r="F14" s="11">
        <v>73352</v>
      </c>
      <c r="G14" s="11">
        <v>67421</v>
      </c>
      <c r="H14" s="11">
        <v>69425</v>
      </c>
      <c r="I14" s="11">
        <v>68857</v>
      </c>
      <c r="J14" s="11">
        <v>72912</v>
      </c>
      <c r="K14" s="11">
        <v>67770</v>
      </c>
      <c r="L14" s="11">
        <v>70065</v>
      </c>
      <c r="M14" s="11">
        <v>69689</v>
      </c>
      <c r="N14" s="11">
        <v>74028</v>
      </c>
      <c r="O14" s="11">
        <v>68999</v>
      </c>
      <c r="P14" s="11">
        <v>71492</v>
      </c>
      <c r="Q14" s="11">
        <v>70718</v>
      </c>
      <c r="R14" s="11">
        <v>75296</v>
      </c>
      <c r="S14" s="11">
        <v>70714</v>
      </c>
      <c r="T14" s="11">
        <v>72486</v>
      </c>
      <c r="U14" s="11">
        <v>72189</v>
      </c>
      <c r="V14" s="11">
        <v>76245</v>
      </c>
      <c r="W14" s="11">
        <v>71740</v>
      </c>
      <c r="X14" s="11">
        <v>73864</v>
      </c>
      <c r="Y14" s="11">
        <v>73624</v>
      </c>
      <c r="Z14" s="11">
        <v>78602</v>
      </c>
      <c r="AA14" s="11">
        <v>73309</v>
      </c>
      <c r="AB14" s="11">
        <v>77230</v>
      </c>
      <c r="AC14" s="11">
        <v>75923</v>
      </c>
      <c r="AD14" s="11">
        <v>81713</v>
      </c>
      <c r="AE14" s="11">
        <v>76412</v>
      </c>
      <c r="AF14" s="11">
        <v>81575</v>
      </c>
      <c r="AG14" s="11">
        <v>81260</v>
      </c>
      <c r="AH14" s="11">
        <v>87040</v>
      </c>
      <c r="AI14" s="11">
        <v>81274</v>
      </c>
      <c r="AJ14" s="11">
        <v>86014</v>
      </c>
      <c r="AK14" s="11">
        <v>85776</v>
      </c>
      <c r="AL14" s="11">
        <v>90742</v>
      </c>
      <c r="AM14" s="11">
        <v>85183</v>
      </c>
      <c r="AN14" s="11">
        <v>90581</v>
      </c>
      <c r="AO14" s="11">
        <v>89623</v>
      </c>
      <c r="AP14" s="11">
        <v>94302</v>
      </c>
      <c r="AQ14" s="11">
        <v>87672</v>
      </c>
      <c r="AR14" s="11">
        <v>93842</v>
      </c>
      <c r="AS14" s="11">
        <v>92975</v>
      </c>
      <c r="AT14" s="11">
        <v>99127</v>
      </c>
      <c r="AU14" s="11">
        <v>90952</v>
      </c>
      <c r="AV14" s="11">
        <v>96202</v>
      </c>
      <c r="AW14" s="11">
        <v>95310</v>
      </c>
      <c r="AX14" s="11">
        <v>101278</v>
      </c>
      <c r="AY14" s="11">
        <v>95184</v>
      </c>
      <c r="AZ14" s="11">
        <v>97176</v>
      </c>
      <c r="BA14" s="11">
        <v>95737</v>
      </c>
      <c r="BB14" s="11">
        <v>98780</v>
      </c>
      <c r="BC14" s="11">
        <v>92696</v>
      </c>
      <c r="BD14" s="11">
        <v>95201</v>
      </c>
      <c r="BE14" s="11">
        <v>95492</v>
      </c>
      <c r="BF14" s="11">
        <v>100090</v>
      </c>
      <c r="BG14" s="11">
        <v>94280</v>
      </c>
      <c r="BH14" s="11">
        <v>97662</v>
      </c>
      <c r="BI14" s="11">
        <v>97586</v>
      </c>
      <c r="BJ14" s="11">
        <v>102800</v>
      </c>
      <c r="BK14" s="11">
        <v>97363</v>
      </c>
      <c r="BL14" s="11">
        <v>100994</v>
      </c>
      <c r="BM14" s="11">
        <v>100062</v>
      </c>
      <c r="BN14" s="11">
        <v>105097</v>
      </c>
      <c r="BO14" s="11">
        <v>98807</v>
      </c>
      <c r="BP14" s="11">
        <v>103336</v>
      </c>
      <c r="BQ14" s="11">
        <v>102992</v>
      </c>
      <c r="BR14" s="11">
        <v>107840</v>
      </c>
      <c r="BS14" s="11">
        <v>102512</v>
      </c>
      <c r="BT14" s="11">
        <v>106993</v>
      </c>
      <c r="BU14" s="11">
        <v>106797</v>
      </c>
      <c r="BV14" s="11">
        <v>112282</v>
      </c>
      <c r="BW14" s="11">
        <v>107168</v>
      </c>
      <c r="BX14" s="11">
        <v>111070</v>
      </c>
      <c r="BY14" s="11">
        <v>111138</v>
      </c>
      <c r="BZ14" s="11">
        <v>116530</v>
      </c>
      <c r="CA14" s="11">
        <v>110496</v>
      </c>
      <c r="CB14" s="11">
        <v>116117</v>
      </c>
      <c r="CC14" s="11">
        <v>115399</v>
      </c>
      <c r="CD14" s="11">
        <v>121462</v>
      </c>
      <c r="CE14" s="11">
        <v>116158</v>
      </c>
      <c r="CF14" s="11">
        <v>121839</v>
      </c>
      <c r="CG14" s="11">
        <v>120046</v>
      </c>
      <c r="CH14" s="11">
        <v>125609</v>
      </c>
      <c r="CI14" s="11">
        <v>120112</v>
      </c>
      <c r="CJ14" s="11">
        <v>125265</v>
      </c>
      <c r="CK14" s="11">
        <v>123245</v>
      </c>
      <c r="CL14" s="11">
        <v>129023</v>
      </c>
      <c r="CM14" s="11">
        <v>122406</v>
      </c>
      <c r="CN14" s="11">
        <v>128203</v>
      </c>
      <c r="CO14" s="11">
        <v>126064</v>
      </c>
      <c r="CP14" s="11">
        <v>131731</v>
      </c>
      <c r="CQ14" s="11">
        <v>124856</v>
      </c>
      <c r="CR14" s="11">
        <v>130755</v>
      </c>
      <c r="CS14" s="11">
        <v>128716</v>
      </c>
      <c r="CT14" s="11">
        <v>134866</v>
      </c>
      <c r="CU14" s="11">
        <v>128321</v>
      </c>
      <c r="CV14" s="11">
        <v>133899</v>
      </c>
      <c r="CW14" s="11">
        <v>131953</v>
      </c>
      <c r="CX14" s="11">
        <v>138298</v>
      </c>
    </row>
    <row r="15" spans="1:102">
      <c r="A15" s="37"/>
      <c r="B15" s="12" t="s">
        <v>625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</row>
    <row r="16" spans="1:10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</row>
    <row r="17" spans="1:102">
      <c r="A17" s="37"/>
      <c r="B17" s="37"/>
      <c r="C17" s="21" t="s">
        <v>395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</row>
    <row r="18" spans="1:10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</row>
    <row r="19" spans="1:102">
      <c r="A19" s="37"/>
      <c r="B19" s="20"/>
      <c r="C19" s="20" t="s">
        <v>352</v>
      </c>
      <c r="D19" s="20" t="s">
        <v>353</v>
      </c>
      <c r="E19" s="20" t="s">
        <v>354</v>
      </c>
      <c r="F19" s="20" t="s">
        <v>355</v>
      </c>
      <c r="G19" s="20" t="s">
        <v>356</v>
      </c>
      <c r="H19" s="20" t="s">
        <v>357</v>
      </c>
      <c r="I19" s="20" t="s">
        <v>358</v>
      </c>
      <c r="J19" s="20" t="s">
        <v>359</v>
      </c>
      <c r="K19" s="20" t="s">
        <v>360</v>
      </c>
      <c r="L19" s="20" t="s">
        <v>361</v>
      </c>
      <c r="M19" s="20" t="s">
        <v>362</v>
      </c>
      <c r="N19" s="20" t="s">
        <v>363</v>
      </c>
      <c r="O19" s="20" t="s">
        <v>364</v>
      </c>
      <c r="P19" s="20" t="s">
        <v>365</v>
      </c>
      <c r="Q19" s="20" t="s">
        <v>366</v>
      </c>
      <c r="R19" s="20" t="s">
        <v>367</v>
      </c>
      <c r="S19" s="20" t="s">
        <v>368</v>
      </c>
      <c r="T19" s="20" t="s">
        <v>369</v>
      </c>
      <c r="U19" s="20" t="s">
        <v>370</v>
      </c>
      <c r="V19" s="20" t="s">
        <v>371</v>
      </c>
      <c r="W19" s="20" t="s">
        <v>372</v>
      </c>
      <c r="X19" s="20" t="s">
        <v>373</v>
      </c>
      <c r="Y19" s="20" t="s">
        <v>374</v>
      </c>
      <c r="Z19" s="20" t="s">
        <v>375</v>
      </c>
      <c r="AA19" s="20" t="s">
        <v>376</v>
      </c>
      <c r="AB19" s="20" t="s">
        <v>377</v>
      </c>
      <c r="AC19" s="20" t="s">
        <v>378</v>
      </c>
      <c r="AD19" s="20" t="s">
        <v>379</v>
      </c>
      <c r="AE19" s="20" t="s">
        <v>380</v>
      </c>
      <c r="AF19" s="20" t="s">
        <v>381</v>
      </c>
      <c r="AG19" s="20" t="s">
        <v>382</v>
      </c>
      <c r="AH19" s="20" t="s">
        <v>383</v>
      </c>
      <c r="AI19" s="20" t="s">
        <v>384</v>
      </c>
      <c r="AJ19" s="20" t="s">
        <v>385</v>
      </c>
      <c r="AK19" s="20" t="s">
        <v>386</v>
      </c>
      <c r="AL19" s="20" t="s">
        <v>387</v>
      </c>
      <c r="AM19" s="20" t="s">
        <v>388</v>
      </c>
      <c r="AN19" s="20" t="s">
        <v>389</v>
      </c>
      <c r="AO19" s="20" t="s">
        <v>390</v>
      </c>
      <c r="AP19" s="20" t="s">
        <v>391</v>
      </c>
      <c r="AQ19" s="20" t="s">
        <v>396</v>
      </c>
      <c r="AR19" s="20" t="s">
        <v>397</v>
      </c>
      <c r="AS19" s="20" t="s">
        <v>398</v>
      </c>
      <c r="AT19" s="20" t="s">
        <v>399</v>
      </c>
      <c r="AU19" s="20" t="s">
        <v>400</v>
      </c>
      <c r="AV19" s="20" t="s">
        <v>401</v>
      </c>
      <c r="AW19" s="20" t="s">
        <v>402</v>
      </c>
      <c r="AX19" s="20" t="s">
        <v>403</v>
      </c>
      <c r="AY19" s="20" t="s">
        <v>404</v>
      </c>
      <c r="AZ19" s="20" t="s">
        <v>405</v>
      </c>
      <c r="BA19" s="20" t="s">
        <v>406</v>
      </c>
      <c r="BB19" s="20" t="s">
        <v>407</v>
      </c>
      <c r="BC19" s="20" t="s">
        <v>408</v>
      </c>
      <c r="BD19" s="20" t="s">
        <v>409</v>
      </c>
      <c r="BE19" s="20" t="s">
        <v>410</v>
      </c>
      <c r="BF19" s="20" t="s">
        <v>411</v>
      </c>
      <c r="BG19" s="20" t="s">
        <v>412</v>
      </c>
      <c r="BH19" s="20" t="s">
        <v>413</v>
      </c>
      <c r="BI19" s="20" t="s">
        <v>414</v>
      </c>
      <c r="BJ19" s="20" t="s">
        <v>415</v>
      </c>
      <c r="BK19" s="20" t="s">
        <v>416</v>
      </c>
      <c r="BL19" s="20" t="s">
        <v>417</v>
      </c>
      <c r="BM19" s="20" t="s">
        <v>418</v>
      </c>
      <c r="BN19" s="20" t="s">
        <v>419</v>
      </c>
      <c r="BO19" s="20" t="s">
        <v>420</v>
      </c>
      <c r="BP19" s="20" t="s">
        <v>421</v>
      </c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</row>
    <row r="20" spans="1:102">
      <c r="A20" s="37"/>
      <c r="B20" s="37" t="s">
        <v>79</v>
      </c>
      <c r="C20" s="11">
        <v>13520.1</v>
      </c>
      <c r="D20" s="11">
        <v>13579.6</v>
      </c>
      <c r="E20" s="11">
        <v>13592.8</v>
      </c>
      <c r="F20" s="11">
        <v>13584.8</v>
      </c>
      <c r="G20" s="11">
        <v>13622.6</v>
      </c>
      <c r="H20" s="11">
        <v>13730.2</v>
      </c>
      <c r="I20" s="11">
        <v>13864.4</v>
      </c>
      <c r="J20" s="11">
        <v>13966.8</v>
      </c>
      <c r="K20" s="11">
        <v>14048.2</v>
      </c>
      <c r="L20" s="11">
        <v>14248.3</v>
      </c>
      <c r="M20" s="11">
        <v>14398.8</v>
      </c>
      <c r="N20" s="11">
        <v>14478</v>
      </c>
      <c r="O20" s="11">
        <v>14670.8</v>
      </c>
      <c r="P20" s="11">
        <v>14856</v>
      </c>
      <c r="Q20" s="11">
        <v>15021.3</v>
      </c>
      <c r="R20" s="11">
        <v>15179.9</v>
      </c>
      <c r="S20" s="11">
        <v>15344.6</v>
      </c>
      <c r="T20" s="11">
        <v>15574.8</v>
      </c>
      <c r="U20" s="11">
        <v>15692</v>
      </c>
      <c r="V20" s="11">
        <v>15856.7</v>
      </c>
      <c r="W20" s="11">
        <v>16042.9</v>
      </c>
      <c r="X20" s="11">
        <v>16357.3</v>
      </c>
      <c r="Y20" s="11">
        <v>16572.099999999999</v>
      </c>
      <c r="Z20" s="11">
        <v>16673.599999999999</v>
      </c>
      <c r="AA20" s="11">
        <v>16709.400000000001</v>
      </c>
      <c r="AB20" s="11">
        <v>16856.599999999999</v>
      </c>
      <c r="AC20" s="11">
        <v>17053.099999999999</v>
      </c>
      <c r="AD20" s="11">
        <v>17103.3</v>
      </c>
      <c r="AE20" s="11">
        <v>17094.3</v>
      </c>
      <c r="AF20" s="11">
        <v>17302.400000000001</v>
      </c>
      <c r="AG20" s="11">
        <v>17466.099999999999</v>
      </c>
      <c r="AH20" s="11">
        <v>17487.5</v>
      </c>
      <c r="AI20" s="11">
        <v>17506.900000000001</v>
      </c>
      <c r="AJ20" s="11">
        <v>17796.400000000001</v>
      </c>
      <c r="AK20" s="11">
        <v>18051</v>
      </c>
      <c r="AL20" s="11">
        <v>18156</v>
      </c>
      <c r="AM20" s="11">
        <v>18176.900000000001</v>
      </c>
      <c r="AN20" s="11">
        <v>18394.7</v>
      </c>
      <c r="AO20" s="11">
        <v>18652.3</v>
      </c>
      <c r="AP20" s="11">
        <v>18815.3</v>
      </c>
      <c r="AQ20" s="11">
        <v>18794.3</v>
      </c>
      <c r="AR20" s="11">
        <v>19134.2</v>
      </c>
      <c r="AS20" s="11">
        <v>19507.400000000001</v>
      </c>
      <c r="AT20" s="11">
        <v>19633.2</v>
      </c>
      <c r="AU20" s="11">
        <v>19661.599999999999</v>
      </c>
      <c r="AV20" s="11">
        <v>19990.599999999999</v>
      </c>
      <c r="AW20" s="11">
        <v>20150.400000000001</v>
      </c>
      <c r="AX20" s="11">
        <v>20285.3</v>
      </c>
      <c r="AY20" s="11">
        <v>20356.2</v>
      </c>
      <c r="AZ20" s="11">
        <v>20658.400000000001</v>
      </c>
      <c r="BA20" s="11">
        <v>20751.900000000001</v>
      </c>
      <c r="BB20" s="11">
        <v>20747.599999999999</v>
      </c>
      <c r="BC20" s="11">
        <v>20690.400000000001</v>
      </c>
      <c r="BD20" s="11">
        <v>20733.599999999999</v>
      </c>
      <c r="BE20" s="11">
        <v>20610.900000000001</v>
      </c>
      <c r="BF20" s="11">
        <v>20148.8</v>
      </c>
      <c r="BG20" s="11">
        <v>19378.7</v>
      </c>
      <c r="BH20" s="11">
        <v>19277.400000000001</v>
      </c>
      <c r="BI20" s="11">
        <v>19135.099999999999</v>
      </c>
      <c r="BJ20" s="11">
        <v>18932.5</v>
      </c>
      <c r="BK20" s="11">
        <v>18656.2</v>
      </c>
      <c r="BL20" s="11">
        <v>18832.3</v>
      </c>
      <c r="BM20" s="11">
        <v>18810.400000000001</v>
      </c>
      <c r="BN20" s="11">
        <v>18681.3</v>
      </c>
      <c r="BO20" s="11">
        <v>18402.2</v>
      </c>
      <c r="BP20" s="11">
        <v>18654.099999999999</v>
      </c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</row>
    <row r="21" spans="1:102">
      <c r="A21" s="37"/>
      <c r="B21" s="37" t="s">
        <v>182</v>
      </c>
      <c r="C21" s="11">
        <v>14020.6</v>
      </c>
      <c r="D21" s="11">
        <v>14088.1</v>
      </c>
      <c r="E21" s="11">
        <v>14094.2</v>
      </c>
      <c r="F21" s="11">
        <v>14080.7</v>
      </c>
      <c r="G21" s="11">
        <v>14287.5</v>
      </c>
      <c r="H21" s="11">
        <v>14385.2</v>
      </c>
      <c r="I21" s="11">
        <v>14505.5</v>
      </c>
      <c r="J21" s="11">
        <v>14593.4</v>
      </c>
      <c r="K21" s="11">
        <v>14685.4</v>
      </c>
      <c r="L21" s="11">
        <v>14910.3</v>
      </c>
      <c r="M21" s="11">
        <v>15079.6</v>
      </c>
      <c r="N21" s="11">
        <v>15163.7</v>
      </c>
      <c r="O21" s="11">
        <v>15371.9</v>
      </c>
      <c r="P21" s="11">
        <v>15551.1</v>
      </c>
      <c r="Q21" s="11">
        <v>15709.7</v>
      </c>
      <c r="R21" s="11">
        <v>15883.9</v>
      </c>
      <c r="S21" s="11">
        <v>16067.2</v>
      </c>
      <c r="T21" s="11">
        <v>16301.2</v>
      </c>
      <c r="U21" s="11">
        <v>16442.900000000001</v>
      </c>
      <c r="V21" s="11">
        <v>16641.400000000001</v>
      </c>
      <c r="W21" s="11">
        <v>16812.900000000001</v>
      </c>
      <c r="X21" s="11">
        <v>17125</v>
      </c>
      <c r="Y21" s="11">
        <v>17335.599999999999</v>
      </c>
      <c r="Z21" s="11">
        <v>17447.400000000001</v>
      </c>
      <c r="AA21" s="11">
        <v>17497.400000000001</v>
      </c>
      <c r="AB21" s="11">
        <v>17651.400000000001</v>
      </c>
      <c r="AC21" s="11">
        <v>17854.5</v>
      </c>
      <c r="AD21" s="11">
        <v>17905</v>
      </c>
      <c r="AE21" s="11">
        <v>17913</v>
      </c>
      <c r="AF21" s="11">
        <v>18086.5</v>
      </c>
      <c r="AG21" s="11">
        <v>18222.8</v>
      </c>
      <c r="AH21" s="11">
        <v>18245</v>
      </c>
      <c r="AI21" s="11">
        <v>18303.5</v>
      </c>
      <c r="AJ21" s="11">
        <v>18627.2</v>
      </c>
      <c r="AK21" s="11">
        <v>18854.2</v>
      </c>
      <c r="AL21" s="11">
        <v>18959.900000000001</v>
      </c>
      <c r="AM21" s="11">
        <v>19018.3</v>
      </c>
      <c r="AN21" s="11">
        <v>19237.599999999999</v>
      </c>
      <c r="AO21" s="11">
        <v>19459.3</v>
      </c>
      <c r="AP21" s="11">
        <v>19621.099999999999</v>
      </c>
      <c r="AQ21" s="11">
        <v>19617.400000000001</v>
      </c>
      <c r="AR21" s="11">
        <v>19963.8</v>
      </c>
      <c r="AS21" s="11">
        <v>20368.599999999999</v>
      </c>
      <c r="AT21" s="11">
        <v>20510.599999999999</v>
      </c>
      <c r="AU21" s="11">
        <v>20498.099999999999</v>
      </c>
      <c r="AV21" s="11">
        <v>20874</v>
      </c>
      <c r="AW21" s="11">
        <v>21093.9</v>
      </c>
      <c r="AX21" s="11">
        <v>21279.200000000001</v>
      </c>
      <c r="AY21" s="11">
        <v>21215.5</v>
      </c>
      <c r="AZ21" s="11">
        <v>21595.5</v>
      </c>
      <c r="BA21" s="11">
        <v>21739.5</v>
      </c>
      <c r="BB21" s="11">
        <v>21789.8</v>
      </c>
      <c r="BC21" s="11">
        <v>21523.5</v>
      </c>
      <c r="BD21" s="11">
        <v>21666</v>
      </c>
      <c r="BE21" s="11">
        <v>21601.4</v>
      </c>
      <c r="BF21" s="11">
        <v>21189.1</v>
      </c>
      <c r="BG21" s="11">
        <v>20166.900000000001</v>
      </c>
      <c r="BH21" s="11">
        <v>20140.5</v>
      </c>
      <c r="BI21" s="11">
        <v>20071.8</v>
      </c>
      <c r="BJ21" s="11">
        <v>19928.900000000001</v>
      </c>
      <c r="BK21" s="11">
        <v>19423</v>
      </c>
      <c r="BL21" s="11">
        <v>19682.099999999999</v>
      </c>
      <c r="BM21" s="11">
        <v>19740.400000000001</v>
      </c>
      <c r="BN21" s="11">
        <v>19642.3</v>
      </c>
      <c r="BO21" s="11">
        <v>19165.400000000001</v>
      </c>
      <c r="BP21" s="11">
        <v>19503.2</v>
      </c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</row>
    <row r="22" spans="1:102">
      <c r="A22" s="37"/>
      <c r="B22" s="37" t="s">
        <v>422</v>
      </c>
      <c r="C22" s="11">
        <v>12973.8</v>
      </c>
      <c r="D22" s="11">
        <v>13026.6</v>
      </c>
      <c r="E22" s="11">
        <v>13042.6</v>
      </c>
      <c r="F22" s="11">
        <v>13036.1</v>
      </c>
      <c r="G22" s="11">
        <v>13020.9</v>
      </c>
      <c r="H22" s="11">
        <v>13122.6</v>
      </c>
      <c r="I22" s="11">
        <v>13309.5</v>
      </c>
      <c r="J22" s="11">
        <v>13358</v>
      </c>
      <c r="K22" s="11">
        <v>13457.5</v>
      </c>
      <c r="L22" s="11">
        <v>13629.8</v>
      </c>
      <c r="M22" s="11">
        <v>13756.3</v>
      </c>
      <c r="N22" s="11">
        <v>13828.3</v>
      </c>
      <c r="O22" s="11">
        <v>13973.8</v>
      </c>
      <c r="P22" s="11">
        <v>14186.5</v>
      </c>
      <c r="Q22" s="11">
        <v>14390.9</v>
      </c>
      <c r="R22" s="11">
        <v>14480.9</v>
      </c>
      <c r="S22" s="11">
        <v>14655.4</v>
      </c>
      <c r="T22" s="11">
        <v>14868.7</v>
      </c>
      <c r="U22" s="11">
        <v>15025.9</v>
      </c>
      <c r="V22" s="11">
        <v>15132.4</v>
      </c>
      <c r="W22" s="11">
        <v>15360.4</v>
      </c>
      <c r="X22" s="11">
        <v>15591.8</v>
      </c>
      <c r="Y22" s="11">
        <v>15866.7</v>
      </c>
      <c r="Z22" s="11">
        <v>15859</v>
      </c>
      <c r="AA22" s="11">
        <v>15971.8</v>
      </c>
      <c r="AB22" s="11">
        <v>16106.5</v>
      </c>
      <c r="AC22" s="11">
        <v>16290.4</v>
      </c>
      <c r="AD22" s="11">
        <v>16333.1</v>
      </c>
      <c r="AE22" s="11">
        <v>16354.5</v>
      </c>
      <c r="AF22" s="11">
        <v>16530</v>
      </c>
      <c r="AG22" s="11">
        <v>16701.900000000001</v>
      </c>
      <c r="AH22" s="11">
        <v>16608.099999999999</v>
      </c>
      <c r="AI22" s="11">
        <v>16762.400000000001</v>
      </c>
      <c r="AJ22" s="11">
        <v>16871.2</v>
      </c>
      <c r="AK22" s="11">
        <v>17108</v>
      </c>
      <c r="AL22" s="11">
        <v>17053</v>
      </c>
      <c r="AM22" s="11">
        <v>17231.2</v>
      </c>
      <c r="AN22" s="11">
        <v>17292.599999999999</v>
      </c>
      <c r="AO22" s="11">
        <v>17575</v>
      </c>
      <c r="AP22" s="11">
        <v>17520.099999999999</v>
      </c>
      <c r="AQ22" s="11">
        <v>17641.900000000001</v>
      </c>
      <c r="AR22" s="11">
        <v>17867.7</v>
      </c>
      <c r="AS22" s="11">
        <v>18228.5</v>
      </c>
      <c r="AT22" s="11">
        <v>18142.099999999999</v>
      </c>
      <c r="AU22" s="11">
        <v>18213.7</v>
      </c>
      <c r="AV22" s="11">
        <v>18507.8</v>
      </c>
      <c r="AW22" s="11">
        <v>18699.7</v>
      </c>
      <c r="AX22" s="11">
        <v>18834.5</v>
      </c>
      <c r="AY22" s="11">
        <v>18810.7</v>
      </c>
      <c r="AZ22" s="11">
        <v>19090.099999999999</v>
      </c>
      <c r="BA22" s="11">
        <v>19226.099999999999</v>
      </c>
      <c r="BB22" s="11">
        <v>19231.2</v>
      </c>
      <c r="BC22" s="11">
        <v>19111.099999999999</v>
      </c>
      <c r="BD22" s="11">
        <v>19161.7</v>
      </c>
      <c r="BE22" s="11">
        <v>19083</v>
      </c>
      <c r="BF22" s="11">
        <v>18596.8</v>
      </c>
      <c r="BG22" s="11">
        <v>17877.3</v>
      </c>
      <c r="BH22" s="11">
        <v>17784.900000000001</v>
      </c>
      <c r="BI22" s="11">
        <v>17735.3</v>
      </c>
      <c r="BJ22" s="11">
        <v>17533.099999999999</v>
      </c>
      <c r="BK22" s="11">
        <v>17177.3</v>
      </c>
      <c r="BL22" s="11">
        <v>17358.900000000001</v>
      </c>
      <c r="BM22" s="11">
        <v>17446.2</v>
      </c>
      <c r="BN22" s="11">
        <v>17281</v>
      </c>
      <c r="BO22" s="11">
        <v>16912</v>
      </c>
      <c r="BP22" s="11">
        <v>17183.8</v>
      </c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</row>
    <row r="23" spans="1:102">
      <c r="A23" s="37"/>
      <c r="B23" s="37" t="s">
        <v>423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>
        <v>7201851.7999999998</v>
      </c>
      <c r="X23" s="11">
        <v>7183326.2000000002</v>
      </c>
      <c r="Y23" s="11">
        <v>6899676.5</v>
      </c>
      <c r="Z23" s="11">
        <v>7116294.4000000004</v>
      </c>
      <c r="AA23" s="11">
        <v>7413462.4000000004</v>
      </c>
      <c r="AB23" s="11">
        <v>7374560.5999999996</v>
      </c>
      <c r="AC23" s="11">
        <v>7094148.7999999998</v>
      </c>
      <c r="AD23" s="11">
        <v>7349578.2000000002</v>
      </c>
      <c r="AE23" s="11">
        <v>7513379.2999999998</v>
      </c>
      <c r="AF23" s="11">
        <v>7583464.5999999996</v>
      </c>
      <c r="AG23" s="11">
        <v>7224139</v>
      </c>
      <c r="AH23" s="11">
        <v>7515102.0999999996</v>
      </c>
      <c r="AI23" s="11">
        <v>7684264.5</v>
      </c>
      <c r="AJ23" s="11">
        <v>7672881.9000000004</v>
      </c>
      <c r="AK23" s="11">
        <v>7389533.0999999996</v>
      </c>
      <c r="AL23" s="11">
        <v>7748204.0999999996</v>
      </c>
      <c r="AM23" s="11">
        <v>7893641.5999999996</v>
      </c>
      <c r="AN23" s="11">
        <v>7902391.9000000004</v>
      </c>
      <c r="AO23" s="11">
        <v>7586895.0999999996</v>
      </c>
      <c r="AP23" s="11">
        <v>7890886.5</v>
      </c>
      <c r="AQ23" s="11">
        <v>8002821.7999999998</v>
      </c>
      <c r="AR23" s="11">
        <v>8186469.2000000002</v>
      </c>
      <c r="AS23" s="11">
        <v>7811930.7000000002</v>
      </c>
      <c r="AT23" s="11">
        <v>8132078.7000000002</v>
      </c>
      <c r="AU23" s="11">
        <v>8364399.7000000002</v>
      </c>
      <c r="AV23" s="11">
        <v>8356477.7000000002</v>
      </c>
      <c r="AW23" s="11">
        <v>8086321.4000000004</v>
      </c>
      <c r="AX23" s="11">
        <v>8339434.9000000004</v>
      </c>
      <c r="AY23" s="11">
        <v>8534459</v>
      </c>
      <c r="AZ23" s="11">
        <v>8530642.4000000004</v>
      </c>
      <c r="BA23" s="11">
        <v>8217354.5999999996</v>
      </c>
      <c r="BB23" s="11">
        <v>8474689.6999999993</v>
      </c>
      <c r="BC23" s="11">
        <v>8547240.9000000004</v>
      </c>
      <c r="BD23" s="11">
        <v>8694011.4000000004</v>
      </c>
      <c r="BE23" s="11">
        <v>8198166.5</v>
      </c>
      <c r="BF23" s="11">
        <v>8391509.6999999993</v>
      </c>
      <c r="BG23" s="11">
        <v>8059146.5999999996</v>
      </c>
      <c r="BH23" s="11">
        <v>8045326.5</v>
      </c>
      <c r="BI23" s="11">
        <v>7681888.7999999998</v>
      </c>
      <c r="BJ23" s="11">
        <v>7919053.4000000004</v>
      </c>
      <c r="BK23" s="11">
        <v>7818777.0999999996</v>
      </c>
      <c r="BL23" s="11">
        <v>7969724.0999999996</v>
      </c>
      <c r="BM23" s="11">
        <v>7588950.7000000002</v>
      </c>
      <c r="BN23" s="11">
        <v>7791830.5999999996</v>
      </c>
      <c r="BO23" s="11">
        <v>7857741.5999999996</v>
      </c>
      <c r="BP23" s="11">
        <v>7836283.7999999998</v>
      </c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</row>
    <row r="24" spans="1:102">
      <c r="A24" s="37"/>
      <c r="B24" s="12" t="s">
        <v>625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</row>
    <row r="25" spans="1:10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</row>
    <row r="26" spans="1:102">
      <c r="A26" s="37"/>
      <c r="B26" s="37"/>
      <c r="C26" s="21" t="s">
        <v>424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</row>
    <row r="27" spans="1:102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</row>
    <row r="28" spans="1:102">
      <c r="A28" s="37"/>
      <c r="B28" s="37"/>
      <c r="C28" s="20" t="s">
        <v>352</v>
      </c>
      <c r="D28" s="20" t="s">
        <v>353</v>
      </c>
      <c r="E28" s="20" t="s">
        <v>354</v>
      </c>
      <c r="F28" s="20" t="s">
        <v>355</v>
      </c>
      <c r="G28" s="20" t="s">
        <v>356</v>
      </c>
      <c r="H28" s="20" t="s">
        <v>357</v>
      </c>
      <c r="I28" s="20" t="s">
        <v>358</v>
      </c>
      <c r="J28" s="20" t="s">
        <v>359</v>
      </c>
      <c r="K28" s="20" t="s">
        <v>360</v>
      </c>
      <c r="L28" s="20" t="s">
        <v>361</v>
      </c>
      <c r="M28" s="20" t="s">
        <v>362</v>
      </c>
      <c r="N28" s="20" t="s">
        <v>363</v>
      </c>
      <c r="O28" s="20" t="s">
        <v>364</v>
      </c>
      <c r="P28" s="20" t="s">
        <v>365</v>
      </c>
      <c r="Q28" s="20" t="s">
        <v>366</v>
      </c>
      <c r="R28" s="20" t="s">
        <v>367</v>
      </c>
      <c r="S28" s="20" t="s">
        <v>368</v>
      </c>
      <c r="T28" s="20" t="s">
        <v>369</v>
      </c>
      <c r="U28" s="20" t="s">
        <v>370</v>
      </c>
      <c r="V28" s="20" t="s">
        <v>371</v>
      </c>
      <c r="W28" s="20" t="s">
        <v>372</v>
      </c>
      <c r="X28" s="20" t="s">
        <v>373</v>
      </c>
      <c r="Y28" s="20" t="s">
        <v>374</v>
      </c>
      <c r="Z28" s="20" t="s">
        <v>375</v>
      </c>
      <c r="AA28" s="20" t="s">
        <v>376</v>
      </c>
      <c r="AB28" s="20" t="s">
        <v>377</v>
      </c>
      <c r="AC28" s="20" t="s">
        <v>378</v>
      </c>
      <c r="AD28" s="20" t="s">
        <v>379</v>
      </c>
      <c r="AE28" s="20" t="s">
        <v>380</v>
      </c>
      <c r="AF28" s="20" t="s">
        <v>381</v>
      </c>
      <c r="AG28" s="20" t="s">
        <v>382</v>
      </c>
      <c r="AH28" s="20" t="s">
        <v>383</v>
      </c>
      <c r="AI28" s="20" t="s">
        <v>384</v>
      </c>
      <c r="AJ28" s="20" t="s">
        <v>385</v>
      </c>
      <c r="AK28" s="20" t="s">
        <v>386</v>
      </c>
      <c r="AL28" s="20" t="s">
        <v>387</v>
      </c>
      <c r="AM28" s="20" t="s">
        <v>388</v>
      </c>
      <c r="AN28" s="20" t="s">
        <v>389</v>
      </c>
      <c r="AO28" s="20" t="s">
        <v>390</v>
      </c>
      <c r="AP28" s="20" t="s">
        <v>391</v>
      </c>
      <c r="AQ28" s="20" t="s">
        <v>396</v>
      </c>
      <c r="AR28" s="20" t="s">
        <v>397</v>
      </c>
      <c r="AS28" s="20" t="s">
        <v>398</v>
      </c>
      <c r="AT28" s="20" t="s">
        <v>399</v>
      </c>
      <c r="AU28" s="20" t="s">
        <v>400</v>
      </c>
      <c r="AV28" s="20" t="s">
        <v>401</v>
      </c>
      <c r="AW28" s="20" t="s">
        <v>402</v>
      </c>
      <c r="AX28" s="20" t="s">
        <v>403</v>
      </c>
      <c r="AY28" s="20" t="s">
        <v>404</v>
      </c>
      <c r="AZ28" s="20" t="s">
        <v>405</v>
      </c>
      <c r="BA28" s="20" t="s">
        <v>406</v>
      </c>
      <c r="BB28" s="20" t="s">
        <v>407</v>
      </c>
      <c r="BC28" s="20" t="s">
        <v>408</v>
      </c>
      <c r="BD28" s="20" t="s">
        <v>409</v>
      </c>
      <c r="BE28" s="20" t="s">
        <v>410</v>
      </c>
      <c r="BF28" s="20" t="s">
        <v>411</v>
      </c>
      <c r="BG28" s="20" t="s">
        <v>412</v>
      </c>
      <c r="BH28" s="20" t="s">
        <v>413</v>
      </c>
      <c r="BI28" s="20" t="s">
        <v>414</v>
      </c>
      <c r="BJ28" s="20" t="s">
        <v>415</v>
      </c>
      <c r="BK28" s="20" t="s">
        <v>416</v>
      </c>
      <c r="BL28" s="20" t="s">
        <v>417</v>
      </c>
      <c r="BM28" s="20" t="s">
        <v>418</v>
      </c>
      <c r="BN28" s="20" t="s">
        <v>419</v>
      </c>
      <c r="BO28" s="20" t="s">
        <v>420</v>
      </c>
      <c r="BP28" s="20" t="s">
        <v>421</v>
      </c>
      <c r="BQ28" s="20" t="s">
        <v>425</v>
      </c>
      <c r="BR28" s="20" t="s">
        <v>426</v>
      </c>
      <c r="BS28" s="20" t="s">
        <v>427</v>
      </c>
      <c r="BT28" s="20" t="s">
        <v>428</v>
      </c>
      <c r="BU28" s="20" t="s">
        <v>429</v>
      </c>
      <c r="BV28" s="20" t="s">
        <v>430</v>
      </c>
      <c r="BW28" s="20" t="s">
        <v>431</v>
      </c>
      <c r="BX28" s="20" t="s">
        <v>432</v>
      </c>
      <c r="BY28" s="20" t="s">
        <v>433</v>
      </c>
      <c r="BZ28" s="20" t="s">
        <v>434</v>
      </c>
      <c r="CA28" s="20" t="s">
        <v>435</v>
      </c>
      <c r="CB28" s="20" t="s">
        <v>436</v>
      </c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</row>
    <row r="29" spans="1:102">
      <c r="A29" s="37"/>
      <c r="B29" s="37" t="s">
        <v>79</v>
      </c>
      <c r="C29" s="11">
        <v>13473</v>
      </c>
      <c r="D29" s="11">
        <v>13577.3</v>
      </c>
      <c r="E29" s="11">
        <v>13592.1</v>
      </c>
      <c r="F29" s="11">
        <v>13634.9</v>
      </c>
      <c r="G29" s="11">
        <v>13594.5</v>
      </c>
      <c r="H29" s="11">
        <v>13697.2</v>
      </c>
      <c r="I29" s="11">
        <v>13876.7</v>
      </c>
      <c r="J29" s="11">
        <v>13983.9</v>
      </c>
      <c r="K29" s="11">
        <v>14072.4</v>
      </c>
      <c r="L29" s="11">
        <v>14223.4</v>
      </c>
      <c r="M29" s="11">
        <v>14339.7</v>
      </c>
      <c r="N29" s="11">
        <v>14537.4</v>
      </c>
      <c r="O29" s="11">
        <v>14665.5</v>
      </c>
      <c r="P29" s="11">
        <v>14833.4</v>
      </c>
      <c r="Q29" s="11">
        <v>15045.9</v>
      </c>
      <c r="R29" s="11">
        <v>15183.2</v>
      </c>
      <c r="S29" s="11">
        <v>15345.1</v>
      </c>
      <c r="T29" s="11">
        <v>15540.9</v>
      </c>
      <c r="U29" s="11">
        <v>15709.7</v>
      </c>
      <c r="V29" s="11">
        <v>15872.7</v>
      </c>
      <c r="W29" s="11">
        <v>16103.8</v>
      </c>
      <c r="X29" s="11">
        <v>16320.4</v>
      </c>
      <c r="Y29" s="11">
        <v>16540.400000000001</v>
      </c>
      <c r="Z29" s="11">
        <v>16681.2</v>
      </c>
      <c r="AA29" s="11">
        <v>16803</v>
      </c>
      <c r="AB29" s="11">
        <v>16855.7</v>
      </c>
      <c r="AC29" s="11">
        <v>17027.3</v>
      </c>
      <c r="AD29" s="11">
        <v>17083.2</v>
      </c>
      <c r="AE29" s="11">
        <v>17172.099999999999</v>
      </c>
      <c r="AF29" s="11">
        <v>17322.5</v>
      </c>
      <c r="AG29" s="11">
        <v>17457.400000000001</v>
      </c>
      <c r="AH29" s="11">
        <v>17485.2</v>
      </c>
      <c r="AI29" s="11">
        <v>17647.7</v>
      </c>
      <c r="AJ29" s="11">
        <v>17801.3</v>
      </c>
      <c r="AK29" s="11">
        <v>18055.099999999999</v>
      </c>
      <c r="AL29" s="11">
        <v>18158.8</v>
      </c>
      <c r="AM29" s="11">
        <v>18327.7</v>
      </c>
      <c r="AN29" s="11">
        <v>18426.2</v>
      </c>
      <c r="AO29" s="11">
        <v>18698.3</v>
      </c>
      <c r="AP29" s="11">
        <v>18807.099999999999</v>
      </c>
      <c r="AQ29" s="11">
        <v>18997</v>
      </c>
      <c r="AR29" s="11">
        <v>19178.5</v>
      </c>
      <c r="AS29" s="11">
        <v>19546.5</v>
      </c>
      <c r="AT29" s="11">
        <v>19616.400000000001</v>
      </c>
      <c r="AU29" s="11">
        <v>19852.400000000001</v>
      </c>
      <c r="AV29" s="11">
        <v>20024.099999999999</v>
      </c>
      <c r="AW29" s="11">
        <v>20223.400000000001</v>
      </c>
      <c r="AX29" s="11">
        <v>20319</v>
      </c>
      <c r="AY29" s="11">
        <v>20548.900000000001</v>
      </c>
      <c r="AZ29" s="11">
        <v>20669.8</v>
      </c>
      <c r="BA29" s="11">
        <v>20837.7</v>
      </c>
      <c r="BB29" s="11">
        <v>20797.099999999999</v>
      </c>
      <c r="BC29" s="11">
        <v>20963.900000000001</v>
      </c>
      <c r="BD29" s="11">
        <v>20866.599999999999</v>
      </c>
      <c r="BE29" s="11">
        <v>20707.8</v>
      </c>
      <c r="BF29" s="11">
        <v>20210.2</v>
      </c>
      <c r="BG29" s="11">
        <v>19625.5</v>
      </c>
      <c r="BH29" s="11">
        <v>19433</v>
      </c>
      <c r="BI29" s="11">
        <v>19281.900000000001</v>
      </c>
      <c r="BJ29" s="11">
        <v>19036.099999999999</v>
      </c>
      <c r="BK29" s="11">
        <v>18931.599999999999</v>
      </c>
      <c r="BL29" s="11">
        <v>18966</v>
      </c>
      <c r="BM29" s="11">
        <v>18966</v>
      </c>
      <c r="BN29" s="11">
        <v>18806.3</v>
      </c>
      <c r="BO29" s="11">
        <v>18659.7</v>
      </c>
      <c r="BP29" s="11">
        <v>18756.599999999999</v>
      </c>
      <c r="BQ29" s="11">
        <v>18588.2</v>
      </c>
      <c r="BR29" s="11">
        <v>18248.7</v>
      </c>
      <c r="BS29" s="11">
        <v>17955.7</v>
      </c>
      <c r="BT29" s="11">
        <v>17910.8</v>
      </c>
      <c r="BU29" s="11">
        <v>17806.2</v>
      </c>
      <c r="BV29" s="11">
        <v>17439.2</v>
      </c>
      <c r="BW29" s="11">
        <v>17207.8</v>
      </c>
      <c r="BX29" s="11">
        <v>17258.599999999999</v>
      </c>
      <c r="BY29" s="11">
        <v>17326.3</v>
      </c>
      <c r="BZ29" s="11">
        <v>17214.400000000001</v>
      </c>
      <c r="CA29" s="11">
        <v>17176.599999999999</v>
      </c>
      <c r="CB29" s="11">
        <v>17430.3</v>
      </c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</row>
    <row r="30" spans="1:102">
      <c r="A30" s="37"/>
      <c r="B30" s="37" t="s">
        <v>182</v>
      </c>
      <c r="C30" s="11">
        <v>13931.8</v>
      </c>
      <c r="D30" s="11">
        <v>14091.1</v>
      </c>
      <c r="E30" s="11">
        <v>14112.4</v>
      </c>
      <c r="F30" s="11">
        <v>14148.2</v>
      </c>
      <c r="G30" s="11">
        <v>14220.4</v>
      </c>
      <c r="H30" s="11">
        <v>14374.5</v>
      </c>
      <c r="I30" s="11">
        <v>14557.9</v>
      </c>
      <c r="J30" s="11">
        <v>14618.9</v>
      </c>
      <c r="K30" s="11">
        <v>14693.7</v>
      </c>
      <c r="L30" s="11">
        <v>14898.7</v>
      </c>
      <c r="M30" s="11">
        <v>15037.8</v>
      </c>
      <c r="N30" s="11">
        <v>15208.9</v>
      </c>
      <c r="O30" s="11">
        <v>15317.9</v>
      </c>
      <c r="P30" s="11">
        <v>15526.4</v>
      </c>
      <c r="Q30" s="11">
        <v>15760.3</v>
      </c>
      <c r="R30" s="11">
        <v>15912</v>
      </c>
      <c r="S30" s="11">
        <v>16049.9</v>
      </c>
      <c r="T30" s="11">
        <v>16296.7</v>
      </c>
      <c r="U30" s="11">
        <v>16467.7</v>
      </c>
      <c r="V30" s="11">
        <v>16638.3</v>
      </c>
      <c r="W30" s="11">
        <v>16842.3</v>
      </c>
      <c r="X30" s="11">
        <v>17099.2</v>
      </c>
      <c r="Y30" s="11">
        <v>17321.3</v>
      </c>
      <c r="Z30" s="11">
        <v>17457.8</v>
      </c>
      <c r="AA30" s="11">
        <v>17543.099999999999</v>
      </c>
      <c r="AB30" s="11">
        <v>17676.8</v>
      </c>
      <c r="AC30" s="11">
        <v>17868.900000000001</v>
      </c>
      <c r="AD30" s="11">
        <v>17903.3</v>
      </c>
      <c r="AE30" s="11">
        <v>17978.400000000001</v>
      </c>
      <c r="AF30" s="11">
        <v>18134.099999999999</v>
      </c>
      <c r="AG30" s="11">
        <v>18241</v>
      </c>
      <c r="AH30" s="11">
        <v>18283.400000000001</v>
      </c>
      <c r="AI30" s="11">
        <v>18443.599999999999</v>
      </c>
      <c r="AJ30" s="11">
        <v>18697.5</v>
      </c>
      <c r="AK30" s="11">
        <v>18888.3</v>
      </c>
      <c r="AL30" s="11">
        <v>18997.900000000001</v>
      </c>
      <c r="AM30" s="11">
        <v>19150.400000000001</v>
      </c>
      <c r="AN30" s="11">
        <v>19338.5</v>
      </c>
      <c r="AO30" s="11">
        <v>19552.5</v>
      </c>
      <c r="AP30" s="11">
        <v>19657.900000000001</v>
      </c>
      <c r="AQ30" s="11">
        <v>19817.599999999999</v>
      </c>
      <c r="AR30" s="11">
        <v>20103.400000000001</v>
      </c>
      <c r="AS30" s="11">
        <v>20456.3</v>
      </c>
      <c r="AT30" s="11">
        <v>20551.599999999999</v>
      </c>
      <c r="AU30" s="11">
        <v>20713.2</v>
      </c>
      <c r="AV30" s="11">
        <v>21020.6</v>
      </c>
      <c r="AW30" s="11">
        <v>21232.3</v>
      </c>
      <c r="AX30" s="11">
        <v>21376.799999999999</v>
      </c>
      <c r="AY30" s="11">
        <v>21437.8</v>
      </c>
      <c r="AZ30" s="11">
        <v>21715.4</v>
      </c>
      <c r="BA30" s="11">
        <v>21874.2</v>
      </c>
      <c r="BB30" s="11">
        <v>21881.1</v>
      </c>
      <c r="BC30" s="11">
        <v>21806.2</v>
      </c>
      <c r="BD30" s="11">
        <v>21800.799999999999</v>
      </c>
      <c r="BE30" s="11">
        <v>21771.9</v>
      </c>
      <c r="BF30" s="11">
        <v>21286.400000000001</v>
      </c>
      <c r="BG30" s="11">
        <v>20458.900000000001</v>
      </c>
      <c r="BH30" s="11">
        <v>20380.5</v>
      </c>
      <c r="BI30" s="11">
        <v>20330.099999999999</v>
      </c>
      <c r="BJ30" s="11">
        <v>20104.3</v>
      </c>
      <c r="BK30" s="11">
        <v>19683.3</v>
      </c>
      <c r="BL30" s="11">
        <v>19800.900000000001</v>
      </c>
      <c r="BM30" s="11">
        <v>19881.900000000001</v>
      </c>
      <c r="BN30" s="11">
        <v>19783.3</v>
      </c>
      <c r="BO30" s="11">
        <v>19389.5</v>
      </c>
      <c r="BP30" s="11">
        <v>19583.8</v>
      </c>
      <c r="BQ30" s="11">
        <v>19456.900000000001</v>
      </c>
      <c r="BR30" s="11">
        <v>19159.599999999999</v>
      </c>
      <c r="BS30" s="11">
        <v>18614.7</v>
      </c>
      <c r="BT30" s="11">
        <v>18649.7</v>
      </c>
      <c r="BU30" s="11">
        <v>18622.2</v>
      </c>
      <c r="BV30" s="11">
        <v>18350.3</v>
      </c>
      <c r="BW30" s="11">
        <v>17889.400000000001</v>
      </c>
      <c r="BX30" s="11">
        <v>18038.7</v>
      </c>
      <c r="BY30" s="11">
        <v>18175.5</v>
      </c>
      <c r="BZ30" s="11">
        <v>18159.8</v>
      </c>
      <c r="CA30" s="11">
        <v>17890.5</v>
      </c>
      <c r="CB30" s="11">
        <v>18238.3</v>
      </c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</row>
    <row r="31" spans="1:102">
      <c r="A31" s="37"/>
      <c r="B31" s="37" t="s">
        <v>422</v>
      </c>
      <c r="C31" s="11">
        <v>12977</v>
      </c>
      <c r="D31" s="11">
        <v>13025.3</v>
      </c>
      <c r="E31" s="11">
        <v>13071.2</v>
      </c>
      <c r="F31" s="11">
        <v>13006.1</v>
      </c>
      <c r="G31" s="11">
        <v>13038.4</v>
      </c>
      <c r="H31" s="11">
        <v>13103</v>
      </c>
      <c r="I31" s="11">
        <v>13335.4</v>
      </c>
      <c r="J31" s="11">
        <v>13343</v>
      </c>
      <c r="K31" s="11">
        <v>13495.5</v>
      </c>
      <c r="L31" s="11">
        <v>13580.3</v>
      </c>
      <c r="M31" s="11">
        <v>13754.6</v>
      </c>
      <c r="N31" s="11">
        <v>13841.5</v>
      </c>
      <c r="O31" s="11">
        <v>14035.7</v>
      </c>
      <c r="P31" s="11">
        <v>14135.2</v>
      </c>
      <c r="Q31" s="11">
        <v>14403.6</v>
      </c>
      <c r="R31" s="11">
        <v>14457.7</v>
      </c>
      <c r="S31" s="11">
        <v>14695.3</v>
      </c>
      <c r="T31" s="11">
        <v>14810.6</v>
      </c>
      <c r="U31" s="11">
        <v>15060</v>
      </c>
      <c r="V31" s="11">
        <v>15116.3</v>
      </c>
      <c r="W31" s="11">
        <v>15405.1</v>
      </c>
      <c r="X31" s="11">
        <v>15557.3</v>
      </c>
      <c r="Y31" s="11">
        <v>15831.8</v>
      </c>
      <c r="Z31" s="11">
        <v>15883.6</v>
      </c>
      <c r="AA31" s="11">
        <v>16056.8</v>
      </c>
      <c r="AB31" s="11">
        <v>16131.6</v>
      </c>
      <c r="AC31" s="11">
        <v>16281</v>
      </c>
      <c r="AD31" s="11">
        <v>16319.1</v>
      </c>
      <c r="AE31" s="11">
        <v>16404.2</v>
      </c>
      <c r="AF31" s="11">
        <v>16537.900000000001</v>
      </c>
      <c r="AG31" s="11">
        <v>16701.3</v>
      </c>
      <c r="AH31" s="11">
        <v>16663.5</v>
      </c>
      <c r="AI31" s="11">
        <v>16867.8</v>
      </c>
      <c r="AJ31" s="11">
        <v>16912.900000000001</v>
      </c>
      <c r="AK31" s="11">
        <v>17135.5</v>
      </c>
      <c r="AL31" s="11">
        <v>17103.2</v>
      </c>
      <c r="AM31" s="11">
        <v>17356.7</v>
      </c>
      <c r="AN31" s="11">
        <v>17355.7</v>
      </c>
      <c r="AO31" s="11">
        <v>17654.400000000001</v>
      </c>
      <c r="AP31" s="11">
        <v>17594.599999999999</v>
      </c>
      <c r="AQ31" s="11">
        <v>17793.8</v>
      </c>
      <c r="AR31" s="11">
        <v>17982</v>
      </c>
      <c r="AS31" s="11">
        <v>18334.5</v>
      </c>
      <c r="AT31" s="11">
        <v>18275.900000000001</v>
      </c>
      <c r="AU31" s="11">
        <v>18463.2</v>
      </c>
      <c r="AV31" s="11">
        <v>18656.7</v>
      </c>
      <c r="AW31" s="11">
        <v>18862.099999999999</v>
      </c>
      <c r="AX31" s="11">
        <v>18922.2</v>
      </c>
      <c r="AY31" s="11">
        <v>19107</v>
      </c>
      <c r="AZ31" s="11">
        <v>19249.7</v>
      </c>
      <c r="BA31" s="11">
        <v>19420.099999999999</v>
      </c>
      <c r="BB31" s="11">
        <v>19356.7</v>
      </c>
      <c r="BC31" s="11">
        <v>19486.3</v>
      </c>
      <c r="BD31" s="11">
        <v>19392.400000000001</v>
      </c>
      <c r="BE31" s="11">
        <v>19328.900000000001</v>
      </c>
      <c r="BF31" s="11">
        <v>18782.400000000001</v>
      </c>
      <c r="BG31" s="11">
        <v>18306.5</v>
      </c>
      <c r="BH31" s="11">
        <v>18097.900000000001</v>
      </c>
      <c r="BI31" s="11">
        <v>18044.3</v>
      </c>
      <c r="BJ31" s="11">
        <v>17753.3</v>
      </c>
      <c r="BK31" s="11">
        <v>17643.2</v>
      </c>
      <c r="BL31" s="11">
        <v>17647.2</v>
      </c>
      <c r="BM31" s="11">
        <v>17727.7</v>
      </c>
      <c r="BN31" s="11">
        <v>17505.599999999999</v>
      </c>
      <c r="BO31" s="11">
        <v>17342.2</v>
      </c>
      <c r="BP31" s="11">
        <v>17383.400000000001</v>
      </c>
      <c r="BQ31" s="11">
        <v>17286.5</v>
      </c>
      <c r="BR31" s="11">
        <v>16940.2</v>
      </c>
      <c r="BS31" s="11">
        <v>16591.2</v>
      </c>
      <c r="BT31" s="11">
        <v>16512.099999999999</v>
      </c>
      <c r="BU31" s="11">
        <v>16460.5</v>
      </c>
      <c r="BV31" s="11">
        <v>16091.6</v>
      </c>
      <c r="BW31" s="11">
        <v>15825.9</v>
      </c>
      <c r="BX31" s="11">
        <v>15826.4</v>
      </c>
      <c r="BY31" s="11">
        <v>15954.4</v>
      </c>
      <c r="BZ31" s="11">
        <v>15812.3</v>
      </c>
      <c r="CA31" s="11">
        <v>15765.7</v>
      </c>
      <c r="CB31" s="11">
        <v>15966.4</v>
      </c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</row>
    <row r="32" spans="1:102">
      <c r="A32" s="37"/>
      <c r="B32" s="37" t="s">
        <v>423</v>
      </c>
      <c r="C32" s="11" t="s">
        <v>437</v>
      </c>
      <c r="D32" s="11" t="s">
        <v>437</v>
      </c>
      <c r="E32" s="11" t="s">
        <v>437</v>
      </c>
      <c r="F32" s="11" t="s">
        <v>437</v>
      </c>
      <c r="G32" s="11" t="s">
        <v>437</v>
      </c>
      <c r="H32" s="11" t="s">
        <v>437</v>
      </c>
      <c r="I32" s="11" t="s">
        <v>437</v>
      </c>
      <c r="J32" s="11" t="s">
        <v>437</v>
      </c>
      <c r="K32" s="11" t="s">
        <v>437</v>
      </c>
      <c r="L32" s="11" t="s">
        <v>437</v>
      </c>
      <c r="M32" s="11" t="s">
        <v>437</v>
      </c>
      <c r="N32" s="11" t="s">
        <v>437</v>
      </c>
      <c r="O32" s="11" t="s">
        <v>437</v>
      </c>
      <c r="P32" s="11" t="s">
        <v>437</v>
      </c>
      <c r="Q32" s="11" t="s">
        <v>437</v>
      </c>
      <c r="R32" s="11" t="s">
        <v>437</v>
      </c>
      <c r="S32" s="11" t="s">
        <v>437</v>
      </c>
      <c r="T32" s="11" t="s">
        <v>437</v>
      </c>
      <c r="U32" s="11" t="s">
        <v>437</v>
      </c>
      <c r="V32" s="11" t="s">
        <v>437</v>
      </c>
      <c r="W32" s="11">
        <v>7153529</v>
      </c>
      <c r="X32" s="11">
        <v>7170028</v>
      </c>
      <c r="Y32" s="11">
        <v>6921172</v>
      </c>
      <c r="Z32" s="11">
        <v>7156421</v>
      </c>
      <c r="AA32" s="11">
        <v>7417499</v>
      </c>
      <c r="AB32" s="11">
        <v>7401427</v>
      </c>
      <c r="AC32" s="11">
        <v>7178405</v>
      </c>
      <c r="AD32" s="11">
        <v>7420098</v>
      </c>
      <c r="AE32" s="11">
        <v>7515399</v>
      </c>
      <c r="AF32" s="11">
        <v>7660558</v>
      </c>
      <c r="AG32" s="11">
        <v>7290099</v>
      </c>
      <c r="AH32" s="11">
        <v>7635464</v>
      </c>
      <c r="AI32" s="11">
        <v>7707493</v>
      </c>
      <c r="AJ32" s="11">
        <v>7745153</v>
      </c>
      <c r="AK32" s="11">
        <v>7487022</v>
      </c>
      <c r="AL32" s="11">
        <v>7864563</v>
      </c>
      <c r="AM32" s="11">
        <v>7899286</v>
      </c>
      <c r="AN32" s="11">
        <v>8026250</v>
      </c>
      <c r="AO32" s="11">
        <v>7709317</v>
      </c>
      <c r="AP32" s="11">
        <v>8008372</v>
      </c>
      <c r="AQ32" s="11">
        <v>7978501</v>
      </c>
      <c r="AR32" s="11">
        <v>8374026</v>
      </c>
      <c r="AS32" s="11">
        <v>7967221</v>
      </c>
      <c r="AT32" s="11">
        <v>8275044</v>
      </c>
      <c r="AU32" s="11">
        <v>8414258</v>
      </c>
      <c r="AV32" s="11">
        <v>8467926</v>
      </c>
      <c r="AW32" s="11">
        <v>8252971</v>
      </c>
      <c r="AX32" s="11">
        <v>8498030</v>
      </c>
      <c r="AY32" s="11">
        <v>8592518</v>
      </c>
      <c r="AZ32" s="11">
        <v>8670848</v>
      </c>
      <c r="BA32" s="11">
        <v>8407170</v>
      </c>
      <c r="BB32" s="11">
        <v>8672275</v>
      </c>
      <c r="BC32" s="11">
        <v>8644581</v>
      </c>
      <c r="BD32" s="11">
        <v>8840597</v>
      </c>
      <c r="BE32" s="11">
        <v>8343626</v>
      </c>
      <c r="BF32" s="11">
        <v>8568414</v>
      </c>
      <c r="BG32" s="11">
        <v>8187889</v>
      </c>
      <c r="BH32" s="11">
        <v>8181878</v>
      </c>
      <c r="BI32" s="11">
        <v>7865129</v>
      </c>
      <c r="BJ32" s="11">
        <v>8072199</v>
      </c>
      <c r="BK32" s="11">
        <v>7925419</v>
      </c>
      <c r="BL32" s="11">
        <v>8121626</v>
      </c>
      <c r="BM32" s="11">
        <v>7745445</v>
      </c>
      <c r="BN32" s="11">
        <v>7857256</v>
      </c>
      <c r="BO32" s="11">
        <v>7977150</v>
      </c>
      <c r="BP32" s="11">
        <v>7894831</v>
      </c>
      <c r="BQ32" s="11">
        <v>7603584</v>
      </c>
      <c r="BR32" s="11">
        <v>7683923</v>
      </c>
      <c r="BS32" s="11">
        <v>7557710</v>
      </c>
      <c r="BT32" s="11">
        <v>7488579</v>
      </c>
      <c r="BU32" s="11">
        <v>7227349</v>
      </c>
      <c r="BV32" s="11">
        <v>7349412</v>
      </c>
      <c r="BW32" s="11">
        <v>7122589</v>
      </c>
      <c r="BX32" s="11">
        <v>7297409</v>
      </c>
      <c r="BY32" s="11">
        <v>6994893</v>
      </c>
      <c r="BZ32" s="11">
        <v>7308734</v>
      </c>
      <c r="CA32" s="11">
        <v>7143593</v>
      </c>
      <c r="CB32" s="11">
        <v>7264931</v>
      </c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</row>
    <row r="33" spans="1:102">
      <c r="A33" s="37"/>
      <c r="B33" s="12" t="s">
        <v>625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</row>
    <row r="34" spans="1:10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</row>
    <row r="35" spans="1:102">
      <c r="A35" s="37"/>
      <c r="B35" s="37"/>
      <c r="C35" s="21" t="s">
        <v>438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</row>
    <row r="36" spans="1:10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</row>
    <row r="37" spans="1:102" s="9" customFormat="1">
      <c r="B37" s="20"/>
      <c r="C37" s="9" t="s">
        <v>521</v>
      </c>
      <c r="D37" s="9" t="s">
        <v>522</v>
      </c>
      <c r="E37" s="9" t="s">
        <v>523</v>
      </c>
      <c r="F37" s="20" t="s">
        <v>524</v>
      </c>
      <c r="G37" s="20" t="s">
        <v>525</v>
      </c>
      <c r="H37" s="20" t="s">
        <v>526</v>
      </c>
      <c r="I37" s="20" t="s">
        <v>527</v>
      </c>
      <c r="J37" s="20" t="s">
        <v>528</v>
      </c>
      <c r="K37" s="20" t="s">
        <v>539</v>
      </c>
      <c r="L37" s="20" t="s">
        <v>540</v>
      </c>
      <c r="M37" s="20" t="s">
        <v>541</v>
      </c>
      <c r="N37" s="20" t="s">
        <v>542</v>
      </c>
      <c r="O37" s="20" t="s">
        <v>543</v>
      </c>
      <c r="P37" s="20" t="s">
        <v>544</v>
      </c>
      <c r="Q37" s="20" t="s">
        <v>545</v>
      </c>
      <c r="R37" s="20" t="s">
        <v>546</v>
      </c>
      <c r="S37" s="20" t="s">
        <v>547</v>
      </c>
      <c r="T37" s="20" t="s">
        <v>548</v>
      </c>
      <c r="U37" s="20" t="s">
        <v>549</v>
      </c>
      <c r="V37" s="20" t="s">
        <v>550</v>
      </c>
      <c r="W37" s="20" t="s">
        <v>551</v>
      </c>
      <c r="X37" s="20" t="s">
        <v>552</v>
      </c>
      <c r="Y37" s="20" t="s">
        <v>553</v>
      </c>
      <c r="Z37" s="20" t="s">
        <v>554</v>
      </c>
      <c r="AA37" s="20" t="s">
        <v>555</v>
      </c>
      <c r="AB37" s="20" t="s">
        <v>556</v>
      </c>
      <c r="AC37" s="20" t="s">
        <v>557</v>
      </c>
      <c r="AD37" s="20" t="s">
        <v>558</v>
      </c>
      <c r="AE37" s="20" t="s">
        <v>559</v>
      </c>
      <c r="AF37" s="20" t="s">
        <v>560</v>
      </c>
      <c r="AG37" s="20" t="s">
        <v>561</v>
      </c>
      <c r="AH37" s="20" t="s">
        <v>562</v>
      </c>
      <c r="AI37" s="20" t="s">
        <v>563</v>
      </c>
      <c r="AJ37" s="20" t="s">
        <v>564</v>
      </c>
      <c r="AK37" s="20" t="s">
        <v>565</v>
      </c>
      <c r="AL37" s="20" t="s">
        <v>566</v>
      </c>
      <c r="AM37" s="20" t="s">
        <v>569</v>
      </c>
      <c r="AN37" s="20" t="s">
        <v>570</v>
      </c>
      <c r="AO37" s="20" t="s">
        <v>571</v>
      </c>
      <c r="AP37" s="20" t="s">
        <v>572</v>
      </c>
      <c r="AQ37" s="20" t="s">
        <v>573</v>
      </c>
      <c r="AR37" s="20" t="s">
        <v>574</v>
      </c>
      <c r="AS37" s="20" t="s">
        <v>575</v>
      </c>
      <c r="AT37" s="20" t="s">
        <v>576</v>
      </c>
      <c r="AU37" s="20" t="s">
        <v>577</v>
      </c>
      <c r="AV37" s="20" t="s">
        <v>578</v>
      </c>
      <c r="AW37" s="20" t="s">
        <v>579</v>
      </c>
      <c r="AX37" s="20" t="s">
        <v>580</v>
      </c>
      <c r="AY37" s="20" t="s">
        <v>581</v>
      </c>
      <c r="AZ37" s="20" t="s">
        <v>582</v>
      </c>
      <c r="BA37" s="20" t="s">
        <v>583</v>
      </c>
      <c r="BB37" s="20" t="s">
        <v>584</v>
      </c>
      <c r="BC37" s="20" t="s">
        <v>585</v>
      </c>
      <c r="BD37" s="20" t="s">
        <v>586</v>
      </c>
      <c r="BE37" s="20" t="s">
        <v>587</v>
      </c>
      <c r="BF37" s="20" t="s">
        <v>588</v>
      </c>
      <c r="BG37" s="20" t="s">
        <v>589</v>
      </c>
      <c r="BH37" s="20" t="s">
        <v>590</v>
      </c>
      <c r="BI37" s="20" t="s">
        <v>591</v>
      </c>
      <c r="BJ37" s="20" t="s">
        <v>592</v>
      </c>
      <c r="BK37" s="20" t="s">
        <v>600</v>
      </c>
      <c r="BL37" s="20" t="s">
        <v>601</v>
      </c>
      <c r="BM37" s="20" t="s">
        <v>602</v>
      </c>
      <c r="BN37" s="20" t="s">
        <v>603</v>
      </c>
      <c r="BO37" s="20" t="s">
        <v>604</v>
      </c>
      <c r="BP37" s="20" t="s">
        <v>605</v>
      </c>
      <c r="BQ37" s="20" t="s">
        <v>425</v>
      </c>
      <c r="BR37" s="20" t="s">
        <v>426</v>
      </c>
      <c r="BS37" s="20" t="s">
        <v>427</v>
      </c>
      <c r="BT37" s="20" t="s">
        <v>428</v>
      </c>
      <c r="BU37" s="20" t="s">
        <v>429</v>
      </c>
      <c r="BV37" s="20" t="s">
        <v>430</v>
      </c>
      <c r="BW37" s="20" t="s">
        <v>431</v>
      </c>
      <c r="BX37" s="20" t="s">
        <v>432</v>
      </c>
      <c r="BY37" s="20" t="s">
        <v>433</v>
      </c>
      <c r="BZ37" s="20" t="s">
        <v>434</v>
      </c>
      <c r="CA37" s="20" t="s">
        <v>435</v>
      </c>
      <c r="CB37" s="20" t="s">
        <v>436</v>
      </c>
      <c r="CC37" s="20" t="s">
        <v>439</v>
      </c>
      <c r="CD37" s="20" t="s">
        <v>440</v>
      </c>
      <c r="CE37" s="20" t="s">
        <v>628</v>
      </c>
      <c r="CF37" s="20" t="s">
        <v>627</v>
      </c>
      <c r="CG37" s="20" t="s">
        <v>626</v>
      </c>
    </row>
    <row r="38" spans="1:102">
      <c r="A38" s="37"/>
      <c r="B38" s="37" t="s">
        <v>79</v>
      </c>
      <c r="C38" s="11">
        <v>13693.6</v>
      </c>
      <c r="D38" s="11">
        <v>13894</v>
      </c>
      <c r="E38" s="11">
        <v>13915.6</v>
      </c>
      <c r="F38" s="11">
        <v>13875</v>
      </c>
      <c r="G38" s="11">
        <v>13791.9</v>
      </c>
      <c r="H38" s="11">
        <v>13976.4</v>
      </c>
      <c r="I38" s="11">
        <v>14169.7</v>
      </c>
      <c r="J38" s="11">
        <v>14241.6</v>
      </c>
      <c r="K38" s="11">
        <v>14286.2</v>
      </c>
      <c r="L38" s="11">
        <v>14518.6</v>
      </c>
      <c r="M38" s="11">
        <v>14683.8</v>
      </c>
      <c r="N38" s="11">
        <v>14792.1</v>
      </c>
      <c r="O38" s="11">
        <v>14877.7</v>
      </c>
      <c r="P38" s="11">
        <v>15141.6</v>
      </c>
      <c r="Q38" s="11">
        <v>15374.7</v>
      </c>
      <c r="R38" s="11">
        <v>15441.6</v>
      </c>
      <c r="S38" s="11">
        <v>15558.4</v>
      </c>
      <c r="T38" s="11">
        <v>15862.3</v>
      </c>
      <c r="U38" s="11">
        <v>16068</v>
      </c>
      <c r="V38" s="11">
        <v>16114.9</v>
      </c>
      <c r="W38" s="11">
        <v>16338.1</v>
      </c>
      <c r="X38" s="11">
        <v>16671.3</v>
      </c>
      <c r="Y38" s="11">
        <v>16852.3</v>
      </c>
      <c r="Z38" s="11">
        <v>16902.599999999999</v>
      </c>
      <c r="AA38" s="11">
        <v>16999</v>
      </c>
      <c r="AB38" s="11">
        <v>17229.3</v>
      </c>
      <c r="AC38" s="11">
        <v>17379.900000000001</v>
      </c>
      <c r="AD38" s="11">
        <v>17383.2</v>
      </c>
      <c r="AE38" s="11">
        <v>17393.400000000001</v>
      </c>
      <c r="AF38" s="11">
        <v>17688</v>
      </c>
      <c r="AG38" s="11">
        <v>17853.099999999999</v>
      </c>
      <c r="AH38" s="11">
        <v>17837.8</v>
      </c>
      <c r="AI38" s="11">
        <v>17935</v>
      </c>
      <c r="AJ38" s="11">
        <v>18264.099999999999</v>
      </c>
      <c r="AK38" s="11">
        <v>18455.400000000001</v>
      </c>
      <c r="AL38" s="11">
        <v>18473</v>
      </c>
      <c r="AM38" s="11">
        <v>18652.7</v>
      </c>
      <c r="AN38" s="11">
        <v>18911</v>
      </c>
      <c r="AO38" s="11">
        <v>19136.099999999999</v>
      </c>
      <c r="AP38" s="11">
        <v>19180.7</v>
      </c>
      <c r="AQ38" s="11">
        <v>19354.2</v>
      </c>
      <c r="AR38" s="11">
        <v>19690.099999999999</v>
      </c>
      <c r="AS38" s="11">
        <v>20044.8</v>
      </c>
      <c r="AT38" s="11">
        <v>20047.099999999999</v>
      </c>
      <c r="AU38" s="11">
        <v>20271.3</v>
      </c>
      <c r="AV38" s="11">
        <v>20529.7</v>
      </c>
      <c r="AW38" s="11">
        <v>20815.2</v>
      </c>
      <c r="AX38" s="11">
        <v>20820.900000000001</v>
      </c>
      <c r="AY38" s="11">
        <v>21001.9</v>
      </c>
      <c r="AZ38" s="11">
        <v>21227.599999999999</v>
      </c>
      <c r="BA38" s="11">
        <v>21490.9</v>
      </c>
      <c r="BB38" s="11">
        <v>21419</v>
      </c>
      <c r="BC38" s="11">
        <v>21499.1</v>
      </c>
      <c r="BD38" s="11">
        <v>21487</v>
      </c>
      <c r="BE38" s="11">
        <v>21434.2</v>
      </c>
      <c r="BF38" s="11">
        <v>20875.7</v>
      </c>
      <c r="BG38" s="11">
        <v>20138.5</v>
      </c>
      <c r="BH38" s="11">
        <v>20037.8</v>
      </c>
      <c r="BI38" s="11">
        <v>20021.400000000001</v>
      </c>
      <c r="BJ38" s="11">
        <v>19749.2</v>
      </c>
      <c r="BK38" s="11">
        <v>19545.900000000001</v>
      </c>
      <c r="BL38" s="11">
        <v>19682.400000000001</v>
      </c>
      <c r="BM38" s="11">
        <v>19779.8</v>
      </c>
      <c r="BN38" s="11">
        <v>19550.099999999999</v>
      </c>
      <c r="BO38" s="11">
        <v>19102.8</v>
      </c>
      <c r="BP38" s="11">
        <v>19289.2</v>
      </c>
      <c r="BQ38" s="11">
        <v>19194.400000000001</v>
      </c>
      <c r="BR38" s="11">
        <v>18863.2</v>
      </c>
      <c r="BS38" s="11">
        <v>18373.900000000001</v>
      </c>
      <c r="BT38" s="11">
        <v>18500.599999999999</v>
      </c>
      <c r="BU38" s="11">
        <v>18430.7</v>
      </c>
      <c r="BV38" s="11">
        <v>18045.7</v>
      </c>
      <c r="BW38" s="11">
        <v>17641.400000000001</v>
      </c>
      <c r="BX38" s="11">
        <v>17868.3</v>
      </c>
      <c r="BY38" s="11">
        <v>17952.7</v>
      </c>
      <c r="BZ38" s="11">
        <v>17730.599999999999</v>
      </c>
      <c r="CA38" s="11">
        <v>17473.7</v>
      </c>
      <c r="CB38" s="11">
        <v>18020</v>
      </c>
      <c r="CC38" s="11">
        <v>18226.8</v>
      </c>
      <c r="CD38" s="11">
        <v>18131.2</v>
      </c>
      <c r="CE38" s="11">
        <v>17973.099999999999</v>
      </c>
      <c r="CF38" s="11">
        <v>18551.3</v>
      </c>
      <c r="CG38" s="11">
        <v>18772.900000000001</v>
      </c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</row>
    <row r="39" spans="1:102">
      <c r="A39" s="37"/>
      <c r="B39" s="37" t="s">
        <v>182</v>
      </c>
      <c r="C39" s="11">
        <v>14203.3</v>
      </c>
      <c r="D39" s="11">
        <v>14416.9</v>
      </c>
      <c r="E39" s="11">
        <v>14422</v>
      </c>
      <c r="F39" s="11">
        <v>14395.2</v>
      </c>
      <c r="G39" s="11">
        <v>14466.8</v>
      </c>
      <c r="H39" s="11">
        <v>14662.6</v>
      </c>
      <c r="I39" s="11">
        <v>14858</v>
      </c>
      <c r="J39" s="11">
        <v>14891.5</v>
      </c>
      <c r="K39" s="11">
        <v>15007.3</v>
      </c>
      <c r="L39" s="11">
        <v>15204.1</v>
      </c>
      <c r="M39" s="11">
        <v>15353.3</v>
      </c>
      <c r="N39" s="11">
        <v>15459.1</v>
      </c>
      <c r="O39" s="11">
        <v>15619.4</v>
      </c>
      <c r="P39" s="11">
        <v>15844.6</v>
      </c>
      <c r="Q39" s="11">
        <v>16093.9</v>
      </c>
      <c r="R39" s="11">
        <v>16149.2</v>
      </c>
      <c r="S39" s="11">
        <v>16351.5</v>
      </c>
      <c r="T39" s="11">
        <v>16617.3</v>
      </c>
      <c r="U39" s="11">
        <v>16817.2</v>
      </c>
      <c r="V39" s="11">
        <v>16873.900000000001</v>
      </c>
      <c r="W39" s="11">
        <v>17174.400000000001</v>
      </c>
      <c r="X39" s="11">
        <v>17457.900000000001</v>
      </c>
      <c r="Y39" s="11">
        <v>17637.8</v>
      </c>
      <c r="Z39" s="11">
        <v>17670.900000000001</v>
      </c>
      <c r="AA39" s="11">
        <v>17835.7</v>
      </c>
      <c r="AB39" s="11">
        <v>18019.400000000001</v>
      </c>
      <c r="AC39" s="11">
        <v>18188.400000000001</v>
      </c>
      <c r="AD39" s="11">
        <v>18191.900000000001</v>
      </c>
      <c r="AE39" s="11">
        <v>18268.8</v>
      </c>
      <c r="AF39" s="11">
        <v>18473.099999999999</v>
      </c>
      <c r="AG39" s="11">
        <v>18590.400000000001</v>
      </c>
      <c r="AH39" s="11">
        <v>18596.099999999999</v>
      </c>
      <c r="AI39" s="11">
        <v>18747.7</v>
      </c>
      <c r="AJ39" s="11">
        <v>19043.5</v>
      </c>
      <c r="AK39" s="11">
        <v>19246.8</v>
      </c>
      <c r="AL39" s="11">
        <v>19282.7</v>
      </c>
      <c r="AM39" s="11">
        <v>19468.599999999999</v>
      </c>
      <c r="AN39" s="11">
        <v>19700.900000000001</v>
      </c>
      <c r="AO39" s="11">
        <v>19922.599999999999</v>
      </c>
      <c r="AP39" s="11">
        <v>19986.7</v>
      </c>
      <c r="AQ39" s="11">
        <v>20180.599999999999</v>
      </c>
      <c r="AR39" s="11">
        <v>20528.7</v>
      </c>
      <c r="AS39" s="11">
        <v>20849.900000000001</v>
      </c>
      <c r="AT39" s="11">
        <v>20844.599999999999</v>
      </c>
      <c r="AU39" s="11">
        <v>21142.3</v>
      </c>
      <c r="AV39" s="11">
        <v>21411.1</v>
      </c>
      <c r="AW39" s="11">
        <v>21670.7</v>
      </c>
      <c r="AX39" s="11">
        <v>21723</v>
      </c>
      <c r="AY39" s="11">
        <v>21918.9</v>
      </c>
      <c r="AZ39" s="11">
        <v>22156.400000000001</v>
      </c>
      <c r="BA39" s="11">
        <v>22343.7</v>
      </c>
      <c r="BB39" s="11">
        <v>22264.2</v>
      </c>
      <c r="BC39" s="11">
        <v>22335</v>
      </c>
      <c r="BD39" s="11">
        <v>22346.3</v>
      </c>
      <c r="BE39" s="11">
        <v>22250.7</v>
      </c>
      <c r="BF39" s="11">
        <v>21714.5</v>
      </c>
      <c r="BG39" s="11">
        <v>21005.1</v>
      </c>
      <c r="BH39" s="11">
        <v>20892.900000000001</v>
      </c>
      <c r="BI39" s="11">
        <v>20828.3</v>
      </c>
      <c r="BJ39" s="11">
        <v>20519.599999999999</v>
      </c>
      <c r="BK39" s="11">
        <v>20275.7</v>
      </c>
      <c r="BL39" s="11">
        <v>20385.7</v>
      </c>
      <c r="BM39" s="11">
        <v>20449.7</v>
      </c>
      <c r="BN39" s="11">
        <v>20244.400000000001</v>
      </c>
      <c r="BO39" s="11">
        <v>19850.7</v>
      </c>
      <c r="BP39" s="11">
        <v>20009.5</v>
      </c>
      <c r="BQ39" s="11">
        <v>19881.8</v>
      </c>
      <c r="BR39" s="11">
        <v>19518.900000000001</v>
      </c>
      <c r="BS39" s="11">
        <v>19005</v>
      </c>
      <c r="BT39" s="11">
        <v>19121.400000000001</v>
      </c>
      <c r="BU39" s="11">
        <v>19029.2</v>
      </c>
      <c r="BV39" s="11">
        <v>18669.7</v>
      </c>
      <c r="BW39" s="11">
        <v>18291.599999999999</v>
      </c>
      <c r="BX39" s="11">
        <v>18510.3</v>
      </c>
      <c r="BY39" s="11">
        <v>18612.599999999999</v>
      </c>
      <c r="BZ39" s="11">
        <v>18394.8</v>
      </c>
      <c r="CA39" s="11">
        <v>18132.3</v>
      </c>
      <c r="CB39" s="11">
        <v>18689.8</v>
      </c>
      <c r="CC39" s="11">
        <v>18874.8</v>
      </c>
      <c r="CD39" s="11">
        <v>18805</v>
      </c>
      <c r="CE39" s="11">
        <v>18632.599999999999</v>
      </c>
      <c r="CF39" s="11">
        <v>19202.5</v>
      </c>
      <c r="CG39" s="11">
        <v>19434.5</v>
      </c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</row>
    <row r="40" spans="1:102">
      <c r="A40" s="37"/>
      <c r="B40" s="37" t="s">
        <v>422</v>
      </c>
      <c r="C40" s="11">
        <v>13149.1</v>
      </c>
      <c r="D40" s="11">
        <v>13377.3</v>
      </c>
      <c r="E40" s="11">
        <v>13332.8</v>
      </c>
      <c r="F40" s="11">
        <v>13280.4</v>
      </c>
      <c r="G40" s="11">
        <v>13220.1</v>
      </c>
      <c r="H40" s="11">
        <v>13437.6</v>
      </c>
      <c r="I40" s="11">
        <v>13551.1</v>
      </c>
      <c r="J40" s="11">
        <v>13592.9</v>
      </c>
      <c r="K40" s="11">
        <v>13677</v>
      </c>
      <c r="L40" s="11">
        <v>13932</v>
      </c>
      <c r="M40" s="11">
        <v>14011.9</v>
      </c>
      <c r="N40" s="11">
        <v>14090.2</v>
      </c>
      <c r="O40" s="11">
        <v>14211</v>
      </c>
      <c r="P40" s="11">
        <v>14497.6</v>
      </c>
      <c r="Q40" s="11">
        <v>14661.3</v>
      </c>
      <c r="R40" s="11">
        <v>14698.3</v>
      </c>
      <c r="S40" s="11">
        <v>14849.4</v>
      </c>
      <c r="T40" s="11">
        <v>15169</v>
      </c>
      <c r="U40" s="11">
        <v>15342.4</v>
      </c>
      <c r="V40" s="11">
        <v>15385.4</v>
      </c>
      <c r="W40" s="11">
        <v>15562.4</v>
      </c>
      <c r="X40" s="11">
        <v>15919.3</v>
      </c>
      <c r="Y40" s="11">
        <v>16077.5</v>
      </c>
      <c r="Z40" s="11">
        <v>16135.2</v>
      </c>
      <c r="AA40" s="11">
        <v>16229.2</v>
      </c>
      <c r="AB40" s="11">
        <v>16474.900000000001</v>
      </c>
      <c r="AC40" s="11">
        <v>16596.599999999999</v>
      </c>
      <c r="AD40" s="11">
        <v>16626</v>
      </c>
      <c r="AE40" s="11">
        <v>16620.8</v>
      </c>
      <c r="AF40" s="11">
        <v>16907.5</v>
      </c>
      <c r="AG40" s="11">
        <v>17024.900000000001</v>
      </c>
      <c r="AH40" s="11">
        <v>17021.3</v>
      </c>
      <c r="AI40" s="11">
        <v>17091.7</v>
      </c>
      <c r="AJ40" s="11">
        <v>17378.3</v>
      </c>
      <c r="AK40" s="11">
        <v>17523.5</v>
      </c>
      <c r="AL40" s="11">
        <v>17523.2</v>
      </c>
      <c r="AM40" s="11">
        <v>17591.099999999999</v>
      </c>
      <c r="AN40" s="11">
        <v>17807.7</v>
      </c>
      <c r="AO40" s="11">
        <v>17999.5</v>
      </c>
      <c r="AP40" s="11">
        <v>18079.2</v>
      </c>
      <c r="AQ40" s="11">
        <v>18090.400000000001</v>
      </c>
      <c r="AR40" s="11">
        <v>18442.8</v>
      </c>
      <c r="AS40" s="11">
        <v>18749.900000000001</v>
      </c>
      <c r="AT40" s="11">
        <v>18770.3</v>
      </c>
      <c r="AU40" s="11">
        <v>18867</v>
      </c>
      <c r="AV40" s="11">
        <v>19125.8</v>
      </c>
      <c r="AW40" s="11">
        <v>19377.3</v>
      </c>
      <c r="AX40" s="11">
        <v>19400.599999999999</v>
      </c>
      <c r="AY40" s="11">
        <v>19523.2</v>
      </c>
      <c r="AZ40" s="11">
        <v>19781.400000000001</v>
      </c>
      <c r="BA40" s="11">
        <v>20007.7</v>
      </c>
      <c r="BB40" s="11">
        <v>19936.8</v>
      </c>
      <c r="BC40" s="11">
        <v>19983.599999999999</v>
      </c>
      <c r="BD40" s="11">
        <v>19984.099999999999</v>
      </c>
      <c r="BE40" s="11">
        <v>19998.599999999999</v>
      </c>
      <c r="BF40" s="11">
        <v>19433</v>
      </c>
      <c r="BG40" s="11">
        <v>18823.3</v>
      </c>
      <c r="BH40" s="11">
        <v>18713</v>
      </c>
      <c r="BI40" s="11">
        <v>18702.3</v>
      </c>
      <c r="BJ40" s="11">
        <v>18330.099999999999</v>
      </c>
      <c r="BK40" s="11">
        <v>18094.7</v>
      </c>
      <c r="BL40" s="11">
        <v>18179.900000000001</v>
      </c>
      <c r="BM40" s="11">
        <v>18302.400000000001</v>
      </c>
      <c r="BN40" s="11">
        <v>18015.2</v>
      </c>
      <c r="BO40" s="11">
        <v>17683.400000000001</v>
      </c>
      <c r="BP40" s="11">
        <v>17816.099999999999</v>
      </c>
      <c r="BQ40" s="11">
        <v>17744.5</v>
      </c>
      <c r="BR40" s="11">
        <v>17345</v>
      </c>
      <c r="BS40" s="11">
        <v>16883.599999999999</v>
      </c>
      <c r="BT40" s="11">
        <v>16946.3</v>
      </c>
      <c r="BU40" s="11">
        <v>16866.5</v>
      </c>
      <c r="BV40" s="11">
        <v>16434</v>
      </c>
      <c r="BW40" s="11">
        <v>16089.7</v>
      </c>
      <c r="BX40" s="11">
        <v>16243.4</v>
      </c>
      <c r="BY40" s="11">
        <v>16323.6</v>
      </c>
      <c r="BZ40" s="11">
        <v>16102.8</v>
      </c>
      <c r="CA40" s="11">
        <v>15975.2</v>
      </c>
      <c r="CB40" s="11">
        <v>16405.2</v>
      </c>
      <c r="CC40" s="11">
        <v>16609.599999999999</v>
      </c>
      <c r="CD40" s="11">
        <v>16467.599999999999</v>
      </c>
      <c r="CE40" s="11">
        <v>16414.900000000001</v>
      </c>
      <c r="CF40" s="11">
        <v>16902.599999999999</v>
      </c>
      <c r="CG40" s="11">
        <v>17125.3</v>
      </c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</row>
    <row r="41" spans="1:102">
      <c r="A41" s="37"/>
      <c r="B41" s="37" t="s">
        <v>423</v>
      </c>
      <c r="C41" s="11">
        <v>6181264.4000000004</v>
      </c>
      <c r="D41" s="11">
        <v>6212348.5999999996</v>
      </c>
      <c r="E41" s="11">
        <v>5690106.7999999998</v>
      </c>
      <c r="F41" s="11">
        <v>5989502.4000000004</v>
      </c>
      <c r="G41" s="11">
        <v>6093989.4000000004</v>
      </c>
      <c r="H41" s="11">
        <v>6205591.0999999996</v>
      </c>
      <c r="I41" s="11">
        <v>5820503.7999999998</v>
      </c>
      <c r="J41" s="11">
        <v>6320886.5999999996</v>
      </c>
      <c r="K41" s="11">
        <v>6347047.2000000002</v>
      </c>
      <c r="L41" s="11">
        <v>6510215.7999999998</v>
      </c>
      <c r="M41" s="11">
        <v>6026371</v>
      </c>
      <c r="N41" s="11">
        <v>6504676.2999999998</v>
      </c>
      <c r="O41" s="11">
        <v>6592404.9000000004</v>
      </c>
      <c r="P41" s="11">
        <v>6844714.2999999998</v>
      </c>
      <c r="Q41" s="11">
        <v>6437033.5</v>
      </c>
      <c r="R41" s="11">
        <v>6755912.2000000002</v>
      </c>
      <c r="S41" s="11">
        <v>6973792.2000000002</v>
      </c>
      <c r="T41" s="11">
        <v>7376199.4000000004</v>
      </c>
      <c r="U41" s="11">
        <v>6520523.7999999998</v>
      </c>
      <c r="V41" s="11">
        <v>7052314.5</v>
      </c>
      <c r="W41" s="11">
        <v>7463390.2999999998</v>
      </c>
      <c r="X41" s="11">
        <v>7579419.0999999996</v>
      </c>
      <c r="Y41" s="11">
        <v>6807030.7000000002</v>
      </c>
      <c r="Z41" s="11">
        <v>7405396.2999999998</v>
      </c>
      <c r="AA41" s="11">
        <v>7782068</v>
      </c>
      <c r="AB41" s="11">
        <v>7834147.5999999996</v>
      </c>
      <c r="AC41" s="11">
        <v>7094717.7000000002</v>
      </c>
      <c r="AD41" s="11">
        <v>7688314.4000000004</v>
      </c>
      <c r="AE41" s="11">
        <v>7887944</v>
      </c>
      <c r="AF41" s="11">
        <v>8143300.0999999996</v>
      </c>
      <c r="AG41" s="11">
        <v>7230785.5999999996</v>
      </c>
      <c r="AH41" s="11">
        <v>7958401.0999999996</v>
      </c>
      <c r="AI41" s="11">
        <v>8141690.5</v>
      </c>
      <c r="AJ41" s="11">
        <v>8273202.7999999998</v>
      </c>
      <c r="AK41" s="11">
        <v>7447886.2000000002</v>
      </c>
      <c r="AL41" s="11">
        <v>8238943.9000000004</v>
      </c>
      <c r="AM41" s="11">
        <v>8347936.7999999998</v>
      </c>
      <c r="AN41" s="11">
        <v>8597544</v>
      </c>
      <c r="AO41" s="11">
        <v>7678225.7000000002</v>
      </c>
      <c r="AP41" s="11">
        <v>8412853.9000000004</v>
      </c>
      <c r="AQ41" s="11">
        <v>8449212.9000000004</v>
      </c>
      <c r="AR41" s="11">
        <v>9035754.0999999996</v>
      </c>
      <c r="AS41" s="11">
        <v>7976487.7999999998</v>
      </c>
      <c r="AT41" s="11">
        <v>8677826.8000000007</v>
      </c>
      <c r="AU41" s="11">
        <v>9015189.5</v>
      </c>
      <c r="AV41" s="11">
        <v>9149903.8000000007</v>
      </c>
      <c r="AW41" s="11">
        <v>8310635.0999999996</v>
      </c>
      <c r="AX41" s="11">
        <v>8882561.3000000007</v>
      </c>
      <c r="AY41" s="11">
        <v>9212120.5999999996</v>
      </c>
      <c r="AZ41" s="11">
        <v>9409470.5</v>
      </c>
      <c r="BA41" s="11">
        <v>8515325</v>
      </c>
      <c r="BB41" s="11">
        <v>9121652.3000000007</v>
      </c>
      <c r="BC41" s="11">
        <v>9245384.9000000004</v>
      </c>
      <c r="BD41" s="11">
        <v>9662339.9000000004</v>
      </c>
      <c r="BE41" s="11">
        <v>8497568.4000000004</v>
      </c>
      <c r="BF41" s="11">
        <v>9113344</v>
      </c>
      <c r="BG41" s="11">
        <v>8844708</v>
      </c>
      <c r="BH41" s="11">
        <v>8939903.6999999993</v>
      </c>
      <c r="BI41" s="11">
        <v>8021486.2000000002</v>
      </c>
      <c r="BJ41" s="11">
        <v>8564683.1999999993</v>
      </c>
      <c r="BK41" s="11">
        <v>8542275.1999999993</v>
      </c>
      <c r="BL41" s="11">
        <v>8873367.3000000007</v>
      </c>
      <c r="BM41" s="11">
        <v>7876175</v>
      </c>
      <c r="BN41" s="11">
        <v>8299499.2000000002</v>
      </c>
      <c r="BO41" s="11">
        <v>8532694.0999999996</v>
      </c>
      <c r="BP41" s="11">
        <v>8531257.0999999996</v>
      </c>
      <c r="BQ41" s="11">
        <v>7667955.5999999996</v>
      </c>
      <c r="BR41" s="11">
        <v>8055794.2000000002</v>
      </c>
      <c r="BS41" s="11">
        <v>8114966.5</v>
      </c>
      <c r="BT41" s="11">
        <v>8112332.0999999996</v>
      </c>
      <c r="BU41" s="11">
        <v>7290517.5</v>
      </c>
      <c r="BV41" s="11">
        <v>7655056.9000000004</v>
      </c>
      <c r="BW41" s="11">
        <v>7634073.2000000002</v>
      </c>
      <c r="BX41" s="11">
        <v>7908199</v>
      </c>
      <c r="BY41" s="11">
        <v>7047625.9000000004</v>
      </c>
      <c r="BZ41" s="11">
        <v>7588085.4000000004</v>
      </c>
      <c r="CA41" s="11">
        <v>7661573.5</v>
      </c>
      <c r="CB41" s="11">
        <v>7917498.2000000002</v>
      </c>
      <c r="CC41" s="11">
        <v>7164528.5999999996</v>
      </c>
      <c r="CD41" s="11">
        <v>7758228.5</v>
      </c>
      <c r="CE41" s="11">
        <v>7784919.5999999996</v>
      </c>
      <c r="CF41" s="11">
        <v>8132950.4000000004</v>
      </c>
      <c r="CG41" s="11">
        <v>7415189.2999999998</v>
      </c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</row>
    <row r="42" spans="1:102">
      <c r="A42" s="37"/>
      <c r="B42" s="3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</row>
    <row r="43" spans="1:102" s="42" customFormat="1">
      <c r="B43" s="42" t="s">
        <v>80</v>
      </c>
      <c r="C43" s="11">
        <v>10946.5</v>
      </c>
      <c r="D43" s="11">
        <v>11070</v>
      </c>
      <c r="E43" s="11">
        <v>11123.4</v>
      </c>
      <c r="F43" s="11">
        <v>11091.6</v>
      </c>
      <c r="G43" s="11">
        <v>11027</v>
      </c>
      <c r="H43" s="11">
        <v>11182.7</v>
      </c>
      <c r="I43" s="11">
        <v>11373.3</v>
      </c>
      <c r="J43" s="11">
        <v>11440.2</v>
      </c>
      <c r="K43" s="11">
        <v>11621.8</v>
      </c>
      <c r="L43" s="11">
        <v>11786.2</v>
      </c>
      <c r="M43" s="11">
        <v>11982.7</v>
      </c>
      <c r="N43" s="11">
        <v>12071.1</v>
      </c>
      <c r="O43" s="11">
        <v>12191.5</v>
      </c>
      <c r="P43" s="11">
        <v>12372.7</v>
      </c>
      <c r="Q43" s="11">
        <v>12592.9</v>
      </c>
      <c r="R43" s="11">
        <v>12639.8</v>
      </c>
      <c r="S43" s="11">
        <v>12849</v>
      </c>
      <c r="T43" s="11">
        <v>13050.3</v>
      </c>
      <c r="U43" s="11">
        <v>13266.8</v>
      </c>
      <c r="V43" s="11">
        <v>13316.8</v>
      </c>
      <c r="W43" s="11">
        <v>13569.1</v>
      </c>
      <c r="X43" s="11">
        <v>13818.7</v>
      </c>
      <c r="Y43" s="11">
        <v>13997.8</v>
      </c>
      <c r="Z43" s="11">
        <v>14037.8</v>
      </c>
      <c r="AA43" s="11">
        <v>14196.3</v>
      </c>
      <c r="AB43" s="11">
        <v>14333.8</v>
      </c>
      <c r="AC43" s="11">
        <v>14530.9</v>
      </c>
      <c r="AD43" s="11">
        <v>14508.2</v>
      </c>
      <c r="AE43" s="11">
        <v>14578.5</v>
      </c>
      <c r="AF43" s="11">
        <v>14783.2</v>
      </c>
      <c r="AG43" s="11">
        <v>15000.9</v>
      </c>
      <c r="AH43" s="11">
        <v>14997.7</v>
      </c>
      <c r="AI43" s="11">
        <v>15175.8</v>
      </c>
      <c r="AJ43" s="11">
        <v>15421.9</v>
      </c>
      <c r="AK43" s="11">
        <v>15591.9</v>
      </c>
      <c r="AL43" s="11">
        <v>15618.6</v>
      </c>
      <c r="AM43" s="11">
        <v>15849.8</v>
      </c>
      <c r="AN43" s="11">
        <v>16022.4</v>
      </c>
      <c r="AO43" s="11">
        <v>16228.5</v>
      </c>
      <c r="AP43" s="11">
        <v>16261</v>
      </c>
      <c r="AQ43" s="11">
        <v>16465.8</v>
      </c>
      <c r="AR43" s="11">
        <v>16790.3</v>
      </c>
      <c r="AS43" s="11">
        <v>17123.900000000001</v>
      </c>
      <c r="AT43" s="11">
        <v>17122.599999999999</v>
      </c>
      <c r="AU43" s="11">
        <v>17376.2</v>
      </c>
      <c r="AV43" s="11">
        <v>17591.7</v>
      </c>
      <c r="AW43" s="11">
        <v>17899.099999999999</v>
      </c>
      <c r="AX43" s="11">
        <v>17939.7</v>
      </c>
      <c r="AY43" s="11">
        <v>18101.900000000001</v>
      </c>
      <c r="AZ43" s="11">
        <v>18318.8</v>
      </c>
      <c r="BA43" s="11">
        <v>18546.099999999999</v>
      </c>
      <c r="BB43" s="11">
        <v>18536.099999999999</v>
      </c>
      <c r="BC43" s="11">
        <v>18606.7</v>
      </c>
      <c r="BD43" s="11">
        <v>18620.2</v>
      </c>
      <c r="BE43" s="11">
        <v>18528.599999999999</v>
      </c>
      <c r="BF43" s="11">
        <v>18048.7</v>
      </c>
      <c r="BG43" s="11">
        <v>17422.7</v>
      </c>
      <c r="BH43" s="11">
        <v>17358.900000000001</v>
      </c>
      <c r="BI43" s="11">
        <v>17324.8</v>
      </c>
      <c r="BJ43" s="11">
        <v>17163.8</v>
      </c>
      <c r="BK43" s="11">
        <v>16938.599999999999</v>
      </c>
      <c r="BL43" s="11">
        <v>17089.5</v>
      </c>
      <c r="BM43" s="11">
        <v>17183.400000000001</v>
      </c>
      <c r="BN43" s="11">
        <v>16982.400000000001</v>
      </c>
      <c r="BO43" s="11">
        <v>16563.8</v>
      </c>
      <c r="BP43" s="11">
        <v>16761.5</v>
      </c>
      <c r="BQ43" s="11">
        <v>16679.400000000001</v>
      </c>
      <c r="BR43" s="11">
        <v>16388.8</v>
      </c>
      <c r="BS43" s="11">
        <v>15864.7</v>
      </c>
      <c r="BT43" s="11">
        <v>15993.6</v>
      </c>
      <c r="BU43" s="11">
        <v>15860.5</v>
      </c>
      <c r="BV43" s="11">
        <v>15548.7</v>
      </c>
      <c r="BW43" s="11">
        <v>15134.9</v>
      </c>
      <c r="BX43" s="11">
        <v>15346.5</v>
      </c>
      <c r="BY43" s="11">
        <v>15430.3</v>
      </c>
      <c r="BZ43" s="11">
        <v>15284.1</v>
      </c>
      <c r="CA43" s="11">
        <v>15018.5</v>
      </c>
      <c r="CB43" s="11">
        <v>15565</v>
      </c>
      <c r="CC43" s="11">
        <v>15728.4</v>
      </c>
      <c r="CD43" s="11">
        <v>15678.8</v>
      </c>
      <c r="CE43" s="11">
        <v>15501.8</v>
      </c>
      <c r="CF43" s="11">
        <v>16054</v>
      </c>
      <c r="CG43" s="11">
        <v>16271.7</v>
      </c>
    </row>
    <row r="44" spans="1:102" s="42" customFormat="1">
      <c r="B44" s="42" t="s">
        <v>629</v>
      </c>
      <c r="C44" s="11">
        <v>11360.2</v>
      </c>
      <c r="D44" s="11">
        <v>11501.9</v>
      </c>
      <c r="E44" s="11">
        <v>11510.2</v>
      </c>
      <c r="F44" s="11">
        <v>11498.3</v>
      </c>
      <c r="G44" s="11">
        <v>11555.8</v>
      </c>
      <c r="H44" s="11">
        <v>11709.9</v>
      </c>
      <c r="I44" s="11">
        <v>11890.8</v>
      </c>
      <c r="J44" s="11">
        <v>11936.9</v>
      </c>
      <c r="K44" s="11">
        <v>12173.4</v>
      </c>
      <c r="L44" s="11">
        <v>12324.9</v>
      </c>
      <c r="M44" s="11">
        <v>12481</v>
      </c>
      <c r="N44" s="11">
        <v>12593.5</v>
      </c>
      <c r="O44" s="11">
        <v>12767.4</v>
      </c>
      <c r="P44" s="11">
        <v>12928.7</v>
      </c>
      <c r="Q44" s="11">
        <v>13126.5</v>
      </c>
      <c r="R44" s="11">
        <v>13201.3</v>
      </c>
      <c r="S44" s="11">
        <v>13441.7</v>
      </c>
      <c r="T44" s="11">
        <v>13638.4</v>
      </c>
      <c r="U44" s="11">
        <v>13852.4</v>
      </c>
      <c r="V44" s="11">
        <v>13940.5</v>
      </c>
      <c r="W44" s="11">
        <v>14207.9</v>
      </c>
      <c r="X44" s="11">
        <v>14424</v>
      </c>
      <c r="Y44" s="11">
        <v>14597.9</v>
      </c>
      <c r="Z44" s="11">
        <v>14653.7</v>
      </c>
      <c r="AA44" s="11">
        <v>14832.2</v>
      </c>
      <c r="AB44" s="11">
        <v>14958.7</v>
      </c>
      <c r="AC44" s="11">
        <v>15162.6</v>
      </c>
      <c r="AD44" s="11">
        <v>15178.5</v>
      </c>
      <c r="AE44" s="11">
        <v>15263.7</v>
      </c>
      <c r="AF44" s="11">
        <v>15425.2</v>
      </c>
      <c r="AG44" s="11">
        <v>15588.8</v>
      </c>
      <c r="AH44" s="11">
        <v>15645.3</v>
      </c>
      <c r="AI44" s="11">
        <v>15812.8</v>
      </c>
      <c r="AJ44" s="11">
        <v>16044.7</v>
      </c>
      <c r="AK44" s="11">
        <v>16235.5</v>
      </c>
      <c r="AL44" s="11">
        <v>16309.9</v>
      </c>
      <c r="AM44" s="11">
        <v>16511</v>
      </c>
      <c r="AN44" s="11">
        <v>16665.5</v>
      </c>
      <c r="AO44" s="11">
        <v>16882.900000000001</v>
      </c>
      <c r="AP44" s="11">
        <v>16975.8</v>
      </c>
      <c r="AQ44" s="11">
        <v>17150.099999999999</v>
      </c>
      <c r="AR44" s="11">
        <v>17499.8</v>
      </c>
      <c r="AS44" s="11">
        <v>17824.599999999999</v>
      </c>
      <c r="AT44" s="11">
        <v>17843</v>
      </c>
      <c r="AU44" s="11">
        <v>18114.7</v>
      </c>
      <c r="AV44" s="11">
        <v>18336.8</v>
      </c>
      <c r="AW44" s="11">
        <v>18634.900000000001</v>
      </c>
      <c r="AX44" s="11">
        <v>18707.2</v>
      </c>
      <c r="AY44" s="11">
        <v>18891</v>
      </c>
      <c r="AZ44" s="11">
        <v>19123.400000000001</v>
      </c>
      <c r="BA44" s="11">
        <v>19306.2</v>
      </c>
      <c r="BB44" s="11">
        <v>19282.5</v>
      </c>
      <c r="BC44" s="11">
        <v>19356.900000000001</v>
      </c>
      <c r="BD44" s="11">
        <v>19387.099999999999</v>
      </c>
      <c r="BE44" s="11">
        <v>19299.3</v>
      </c>
      <c r="BF44" s="11">
        <v>18809.900000000001</v>
      </c>
      <c r="BG44" s="11">
        <v>18213.5</v>
      </c>
      <c r="BH44" s="11">
        <v>18132.5</v>
      </c>
      <c r="BI44" s="11">
        <v>18071.5</v>
      </c>
      <c r="BJ44" s="11">
        <v>17846.7</v>
      </c>
      <c r="BK44" s="11">
        <v>17606.8</v>
      </c>
      <c r="BL44" s="11">
        <v>17725.900000000001</v>
      </c>
      <c r="BM44" s="11">
        <v>17809.5</v>
      </c>
      <c r="BN44" s="11">
        <v>17587.7</v>
      </c>
      <c r="BO44" s="11">
        <v>17231.099999999999</v>
      </c>
      <c r="BP44" s="11">
        <v>17426.900000000001</v>
      </c>
      <c r="BQ44" s="11">
        <v>17321.2</v>
      </c>
      <c r="BR44" s="11">
        <v>16965.5</v>
      </c>
      <c r="BS44" s="11">
        <v>16439.2</v>
      </c>
      <c r="BT44" s="11">
        <v>16575.599999999999</v>
      </c>
      <c r="BU44" s="11">
        <v>16434.400000000001</v>
      </c>
      <c r="BV44" s="11">
        <v>16106.1</v>
      </c>
      <c r="BW44" s="11">
        <v>15732.7</v>
      </c>
      <c r="BX44" s="11">
        <v>15933.4</v>
      </c>
      <c r="BY44" s="11">
        <v>16058</v>
      </c>
      <c r="BZ44" s="11">
        <v>15885</v>
      </c>
      <c r="CA44" s="11">
        <v>15617</v>
      </c>
      <c r="CB44" s="11">
        <v>16174.3</v>
      </c>
      <c r="CC44" s="11">
        <v>16341.7</v>
      </c>
      <c r="CD44" s="11">
        <v>16283.4</v>
      </c>
      <c r="CE44" s="11">
        <v>16093.4</v>
      </c>
      <c r="CF44" s="11">
        <v>16644.599999999999</v>
      </c>
      <c r="CG44" s="11">
        <v>16896.2</v>
      </c>
    </row>
    <row r="45" spans="1:102" s="42" customFormat="1">
      <c r="B45" s="42" t="s">
        <v>630</v>
      </c>
      <c r="C45" s="11">
        <v>10474.4</v>
      </c>
      <c r="D45" s="11">
        <v>10633.9</v>
      </c>
      <c r="E45" s="11">
        <v>10633.4</v>
      </c>
      <c r="F45" s="11">
        <v>10620.4</v>
      </c>
      <c r="G45" s="11">
        <v>10573.5</v>
      </c>
      <c r="H45" s="11">
        <v>10775.5</v>
      </c>
      <c r="I45" s="11">
        <v>10913.4</v>
      </c>
      <c r="J45" s="11">
        <v>10986.4</v>
      </c>
      <c r="K45" s="11">
        <v>11166.9</v>
      </c>
      <c r="L45" s="11">
        <v>11365</v>
      </c>
      <c r="M45" s="11">
        <v>11486.1</v>
      </c>
      <c r="N45" s="11">
        <v>11592.7</v>
      </c>
      <c r="O45" s="11">
        <v>11692.7</v>
      </c>
      <c r="P45" s="11">
        <v>11895.4</v>
      </c>
      <c r="Q45" s="11">
        <v>12053.2</v>
      </c>
      <c r="R45" s="11">
        <v>12127.7</v>
      </c>
      <c r="S45" s="11">
        <v>12288.8</v>
      </c>
      <c r="T45" s="11">
        <v>12528.7</v>
      </c>
      <c r="U45" s="11">
        <v>12738.7</v>
      </c>
      <c r="V45" s="11">
        <v>12820.6</v>
      </c>
      <c r="W45" s="11">
        <v>12957.6</v>
      </c>
      <c r="X45" s="11">
        <v>13252.1</v>
      </c>
      <c r="Y45" s="11">
        <v>13416</v>
      </c>
      <c r="Z45" s="11">
        <v>13508.2</v>
      </c>
      <c r="AA45" s="11">
        <v>13586.8</v>
      </c>
      <c r="AB45" s="11">
        <v>13769.9</v>
      </c>
      <c r="AC45" s="11">
        <v>13920</v>
      </c>
      <c r="AD45" s="11">
        <v>13976.8</v>
      </c>
      <c r="AE45" s="11">
        <v>13969.4</v>
      </c>
      <c r="AF45" s="11">
        <v>14208.4</v>
      </c>
      <c r="AG45" s="11">
        <v>14374.8</v>
      </c>
      <c r="AH45" s="11">
        <v>14433.5</v>
      </c>
      <c r="AI45" s="11">
        <v>14476.3</v>
      </c>
      <c r="AJ45" s="11">
        <v>14727.4</v>
      </c>
      <c r="AK45" s="11">
        <v>14857.3</v>
      </c>
      <c r="AL45" s="11">
        <v>14917.1</v>
      </c>
      <c r="AM45" s="11">
        <v>14937.9</v>
      </c>
      <c r="AN45" s="11">
        <v>15116.4</v>
      </c>
      <c r="AO45" s="11">
        <v>15320.2</v>
      </c>
      <c r="AP45" s="11">
        <v>15435.8</v>
      </c>
      <c r="AQ45" s="11">
        <v>15408.4</v>
      </c>
      <c r="AR45" s="11">
        <v>15748.7</v>
      </c>
      <c r="AS45" s="11">
        <v>16065.2</v>
      </c>
      <c r="AT45" s="11">
        <v>16105.2</v>
      </c>
      <c r="AU45" s="11">
        <v>16191</v>
      </c>
      <c r="AV45" s="11">
        <v>16408</v>
      </c>
      <c r="AW45" s="11">
        <v>16681.8</v>
      </c>
      <c r="AX45" s="11">
        <v>16741.3</v>
      </c>
      <c r="AY45" s="11">
        <v>16840.3</v>
      </c>
      <c r="AZ45" s="11">
        <v>17082.3</v>
      </c>
      <c r="BA45" s="11">
        <v>17274.7</v>
      </c>
      <c r="BB45" s="11">
        <v>17268.5</v>
      </c>
      <c r="BC45" s="11">
        <v>17284.2</v>
      </c>
      <c r="BD45" s="11">
        <v>17293.599999999999</v>
      </c>
      <c r="BE45" s="11">
        <v>17280.5</v>
      </c>
      <c r="BF45" s="11">
        <v>16785.400000000001</v>
      </c>
      <c r="BG45" s="11">
        <v>16271.3</v>
      </c>
      <c r="BH45" s="11">
        <v>16185.1</v>
      </c>
      <c r="BI45" s="11">
        <v>16166.6</v>
      </c>
      <c r="BJ45" s="11">
        <v>15905.2</v>
      </c>
      <c r="BK45" s="11">
        <v>15679.2</v>
      </c>
      <c r="BL45" s="11">
        <v>15765</v>
      </c>
      <c r="BM45" s="11">
        <v>15898.8</v>
      </c>
      <c r="BN45" s="11">
        <v>15616.3</v>
      </c>
      <c r="BO45" s="11">
        <v>15306.4</v>
      </c>
      <c r="BP45" s="11">
        <v>15461.4</v>
      </c>
      <c r="BQ45" s="11">
        <v>15408</v>
      </c>
      <c r="BR45" s="11">
        <v>15037.4</v>
      </c>
      <c r="BS45" s="11">
        <v>14559.1</v>
      </c>
      <c r="BT45" s="11">
        <v>14627.7</v>
      </c>
      <c r="BU45" s="11">
        <v>14509.3</v>
      </c>
      <c r="BV45" s="11">
        <v>14137.7</v>
      </c>
      <c r="BW45" s="11">
        <v>13777</v>
      </c>
      <c r="BX45" s="11">
        <v>13904.1</v>
      </c>
      <c r="BY45" s="11">
        <v>13979.5</v>
      </c>
      <c r="BZ45" s="11">
        <v>13833.9</v>
      </c>
      <c r="CA45" s="11">
        <v>13701.8</v>
      </c>
      <c r="CB45" s="11">
        <v>14108.4</v>
      </c>
      <c r="CC45" s="11">
        <v>14273.2</v>
      </c>
      <c r="CD45" s="11">
        <v>14202.1</v>
      </c>
      <c r="CE45" s="11">
        <v>14120.5</v>
      </c>
      <c r="CF45" s="11">
        <v>14573</v>
      </c>
      <c r="CG45" s="11">
        <v>14796.7</v>
      </c>
    </row>
    <row r="46" spans="1:102" s="42" customFormat="1">
      <c r="B46" s="42" t="s">
        <v>215</v>
      </c>
      <c r="C46" s="11">
        <v>4755250.7</v>
      </c>
      <c r="D46" s="11">
        <v>4789287.7</v>
      </c>
      <c r="E46" s="11">
        <v>4313006.5999999996</v>
      </c>
      <c r="F46" s="11">
        <v>4618778.8</v>
      </c>
      <c r="G46" s="11">
        <v>4703118</v>
      </c>
      <c r="H46" s="11">
        <v>4821016.2</v>
      </c>
      <c r="I46" s="11">
        <v>4465501</v>
      </c>
      <c r="J46" s="11">
        <v>4947230.5999999996</v>
      </c>
      <c r="K46" s="11">
        <v>5007445.4000000004</v>
      </c>
      <c r="L46" s="11">
        <v>5148916</v>
      </c>
      <c r="M46" s="11">
        <v>4711743</v>
      </c>
      <c r="N46" s="11">
        <v>5185229.4000000004</v>
      </c>
      <c r="O46" s="11">
        <v>5229390.9000000004</v>
      </c>
      <c r="P46" s="11">
        <v>5453632.7000000002</v>
      </c>
      <c r="Q46" s="11">
        <v>5062333.5999999996</v>
      </c>
      <c r="R46" s="11">
        <v>5404345.2999999998</v>
      </c>
      <c r="S46" s="11">
        <v>5579671.2999999998</v>
      </c>
      <c r="T46" s="11">
        <v>5926218.7999999998</v>
      </c>
      <c r="U46" s="11">
        <v>5199503.3</v>
      </c>
      <c r="V46" s="11">
        <v>5693892</v>
      </c>
      <c r="W46" s="11">
        <v>6006457.5</v>
      </c>
      <c r="X46" s="11">
        <v>6128002.0999999996</v>
      </c>
      <c r="Y46" s="11">
        <v>5470071.4000000004</v>
      </c>
      <c r="Z46" s="11">
        <v>6017154.5</v>
      </c>
      <c r="AA46" s="11">
        <v>6321542.0999999996</v>
      </c>
      <c r="AB46" s="11">
        <v>6361136.9000000004</v>
      </c>
      <c r="AC46" s="11">
        <v>5736617.4000000004</v>
      </c>
      <c r="AD46" s="11">
        <v>6282570.5999999996</v>
      </c>
      <c r="AE46" s="11">
        <v>6444770.5</v>
      </c>
      <c r="AF46" s="11">
        <v>6657760.5999999996</v>
      </c>
      <c r="AG46" s="11">
        <v>5888087.7999999998</v>
      </c>
      <c r="AH46" s="11">
        <v>6575196.2999999998</v>
      </c>
      <c r="AI46" s="11">
        <v>6714784.7000000002</v>
      </c>
      <c r="AJ46" s="11">
        <v>6833362.9000000004</v>
      </c>
      <c r="AK46" s="11">
        <v>6098272.7000000002</v>
      </c>
      <c r="AL46" s="11">
        <v>6841793.0999999996</v>
      </c>
      <c r="AM46" s="11">
        <v>6906601.0999999996</v>
      </c>
      <c r="AN46" s="11">
        <v>7123524.7999999998</v>
      </c>
      <c r="AO46" s="11">
        <v>6323221.0999999996</v>
      </c>
      <c r="AP46" s="11">
        <v>7004813.2999999998</v>
      </c>
      <c r="AQ46" s="11">
        <v>7015409.4000000004</v>
      </c>
      <c r="AR46" s="11">
        <v>7541322</v>
      </c>
      <c r="AS46" s="11">
        <v>6625905.5</v>
      </c>
      <c r="AT46" s="11">
        <v>7265517</v>
      </c>
      <c r="AU46" s="11">
        <v>7545778.5999999996</v>
      </c>
      <c r="AV46" s="11">
        <v>7668901</v>
      </c>
      <c r="AW46" s="11">
        <v>6952765.9000000004</v>
      </c>
      <c r="AX46" s="11">
        <v>7483111.2000000002</v>
      </c>
      <c r="AY46" s="11">
        <v>7751626.2000000002</v>
      </c>
      <c r="AZ46" s="11">
        <v>7944224.2999999998</v>
      </c>
      <c r="BA46" s="11">
        <v>7135714.5</v>
      </c>
      <c r="BB46" s="11">
        <v>7709955.2999999998</v>
      </c>
      <c r="BC46" s="11">
        <v>7803377</v>
      </c>
      <c r="BD46" s="11">
        <v>8182026.5999999996</v>
      </c>
      <c r="BE46" s="11">
        <v>7118503.5</v>
      </c>
      <c r="BF46" s="11">
        <v>7677675.7999999998</v>
      </c>
      <c r="BG46" s="11">
        <v>7467248.0999999996</v>
      </c>
      <c r="BH46" s="11">
        <v>7560400.5999999996</v>
      </c>
      <c r="BI46" s="11">
        <v>6740553</v>
      </c>
      <c r="BJ46" s="11">
        <v>7253976.2999999998</v>
      </c>
      <c r="BK46" s="11">
        <v>7233900.2999999998</v>
      </c>
      <c r="BL46" s="11">
        <v>7529527.4000000004</v>
      </c>
      <c r="BM46" s="11">
        <v>6637198.5</v>
      </c>
      <c r="BN46" s="11">
        <v>7017796.5</v>
      </c>
      <c r="BO46" s="11">
        <v>7224616.5</v>
      </c>
      <c r="BP46" s="11">
        <v>7231793.7000000002</v>
      </c>
      <c r="BQ46" s="11">
        <v>6460729.4000000004</v>
      </c>
      <c r="BR46" s="11">
        <v>6803926.4000000004</v>
      </c>
      <c r="BS46" s="11">
        <v>6833289</v>
      </c>
      <c r="BT46" s="11">
        <v>6837107.4000000004</v>
      </c>
      <c r="BU46" s="11">
        <v>6067402.4000000004</v>
      </c>
      <c r="BV46" s="11">
        <v>6412363</v>
      </c>
      <c r="BW46" s="11">
        <v>6382224.4000000004</v>
      </c>
      <c r="BX46" s="11">
        <v>6601247.2999999998</v>
      </c>
      <c r="BY46" s="11">
        <v>5829470.7999999998</v>
      </c>
      <c r="BZ46" s="11">
        <v>6349261.4000000004</v>
      </c>
      <c r="CA46" s="11">
        <v>6410164.7999999998</v>
      </c>
      <c r="CB46" s="11">
        <v>6643890.5</v>
      </c>
      <c r="CC46" s="11">
        <v>5962656.0999999996</v>
      </c>
      <c r="CD46" s="11">
        <v>6520092.9000000004</v>
      </c>
      <c r="CE46" s="11">
        <v>6529094</v>
      </c>
      <c r="CF46" s="11">
        <v>6857428.9000000004</v>
      </c>
      <c r="CG46" s="11">
        <v>6210232.7000000002</v>
      </c>
    </row>
    <row r="47" spans="1:102" s="42" customFormat="1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</row>
    <row r="48" spans="1:102">
      <c r="A48" s="37"/>
      <c r="B48" s="3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</row>
    <row r="49" spans="1:102">
      <c r="A49" s="37"/>
      <c r="B49" s="37"/>
      <c r="C49" s="19" t="s">
        <v>441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</row>
    <row r="50" spans="1:102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</row>
    <row r="51" spans="1:102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</row>
    <row r="52" spans="1:102">
      <c r="A52" s="37"/>
      <c r="B52" s="37"/>
      <c r="C52" s="37" t="s">
        <v>291</v>
      </c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</row>
    <row r="53" spans="1:10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</row>
    <row r="54" spans="1:10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</row>
    <row r="55" spans="1:102">
      <c r="A55" s="37"/>
      <c r="B55" s="20"/>
      <c r="C55" s="20" t="s">
        <v>292</v>
      </c>
      <c r="D55" s="20" t="s">
        <v>293</v>
      </c>
      <c r="E55" s="20" t="s">
        <v>294</v>
      </c>
      <c r="F55" s="20" t="s">
        <v>295</v>
      </c>
      <c r="G55" s="20" t="s">
        <v>296</v>
      </c>
      <c r="H55" s="20" t="s">
        <v>297</v>
      </c>
      <c r="I55" s="20" t="s">
        <v>298</v>
      </c>
      <c r="J55" s="20" t="s">
        <v>299</v>
      </c>
      <c r="K55" s="20" t="s">
        <v>300</v>
      </c>
      <c r="L55" s="20" t="s">
        <v>301</v>
      </c>
      <c r="M55" s="20" t="s">
        <v>302</v>
      </c>
      <c r="N55" s="20" t="s">
        <v>303</v>
      </c>
      <c r="O55" s="20" t="s">
        <v>304</v>
      </c>
      <c r="P55" s="20" t="s">
        <v>305</v>
      </c>
      <c r="Q55" s="20" t="s">
        <v>306</v>
      </c>
      <c r="R55" s="20" t="s">
        <v>307</v>
      </c>
      <c r="S55" s="20" t="s">
        <v>308</v>
      </c>
      <c r="T55" s="20" t="s">
        <v>309</v>
      </c>
      <c r="U55" s="20" t="s">
        <v>310</v>
      </c>
      <c r="V55" s="20" t="s">
        <v>311</v>
      </c>
      <c r="W55" s="20" t="s">
        <v>312</v>
      </c>
      <c r="X55" s="20" t="s">
        <v>313</v>
      </c>
      <c r="Y55" s="20" t="s">
        <v>314</v>
      </c>
      <c r="Z55" s="20" t="s">
        <v>315</v>
      </c>
      <c r="AA55" s="20" t="s">
        <v>316</v>
      </c>
      <c r="AB55" s="20" t="s">
        <v>317</v>
      </c>
      <c r="AC55" s="20" t="s">
        <v>318</v>
      </c>
      <c r="AD55" s="20" t="s">
        <v>319</v>
      </c>
      <c r="AE55" s="20" t="s">
        <v>320</v>
      </c>
      <c r="AF55" s="20" t="s">
        <v>321</v>
      </c>
      <c r="AG55" s="20" t="s">
        <v>322</v>
      </c>
      <c r="AH55" s="20" t="s">
        <v>323</v>
      </c>
      <c r="AI55" s="20" t="s">
        <v>324</v>
      </c>
      <c r="AJ55" s="20" t="s">
        <v>325</v>
      </c>
      <c r="AK55" s="20" t="s">
        <v>326</v>
      </c>
      <c r="AL55" s="20" t="s">
        <v>327</v>
      </c>
      <c r="AM55" s="20" t="s">
        <v>328</v>
      </c>
      <c r="AN55" s="20" t="s">
        <v>329</v>
      </c>
      <c r="AO55" s="20" t="s">
        <v>330</v>
      </c>
      <c r="AP55" s="20" t="s">
        <v>331</v>
      </c>
      <c r="AQ55" s="20" t="s">
        <v>332</v>
      </c>
      <c r="AR55" s="20" t="s">
        <v>333</v>
      </c>
      <c r="AS55" s="20" t="s">
        <v>334</v>
      </c>
      <c r="AT55" s="20" t="s">
        <v>335</v>
      </c>
      <c r="AU55" s="20" t="s">
        <v>336</v>
      </c>
      <c r="AV55" s="20" t="s">
        <v>337</v>
      </c>
      <c r="AW55" s="20" t="s">
        <v>338</v>
      </c>
      <c r="AX55" s="20" t="s">
        <v>339</v>
      </c>
      <c r="AY55" s="20" t="s">
        <v>340</v>
      </c>
      <c r="AZ55" s="20" t="s">
        <v>341</v>
      </c>
      <c r="BA55" s="20" t="s">
        <v>342</v>
      </c>
      <c r="BB55" s="20" t="s">
        <v>343</v>
      </c>
      <c r="BC55" s="20" t="s">
        <v>344</v>
      </c>
      <c r="BD55" s="20" t="s">
        <v>345</v>
      </c>
      <c r="BE55" s="20" t="s">
        <v>346</v>
      </c>
      <c r="BF55" s="20" t="s">
        <v>347</v>
      </c>
      <c r="BG55" s="20" t="s">
        <v>348</v>
      </c>
      <c r="BH55" s="20" t="s">
        <v>349</v>
      </c>
      <c r="BI55" s="20" t="s">
        <v>350</v>
      </c>
      <c r="BJ55" s="20" t="s">
        <v>351</v>
      </c>
      <c r="BK55" s="20" t="s">
        <v>352</v>
      </c>
      <c r="BL55" s="20" t="s">
        <v>353</v>
      </c>
      <c r="BM55" s="20" t="s">
        <v>354</v>
      </c>
      <c r="BN55" s="20" t="s">
        <v>355</v>
      </c>
      <c r="BO55" s="20" t="s">
        <v>356</v>
      </c>
      <c r="BP55" s="20" t="s">
        <v>357</v>
      </c>
      <c r="BQ55" s="20" t="s">
        <v>358</v>
      </c>
      <c r="BR55" s="20" t="s">
        <v>359</v>
      </c>
      <c r="BS55" s="20" t="s">
        <v>360</v>
      </c>
      <c r="BT55" s="20" t="s">
        <v>361</v>
      </c>
      <c r="BU55" s="20" t="s">
        <v>362</v>
      </c>
      <c r="BV55" s="20" t="s">
        <v>363</v>
      </c>
      <c r="BW55" s="20" t="s">
        <v>364</v>
      </c>
      <c r="BX55" s="20" t="s">
        <v>365</v>
      </c>
      <c r="BY55" s="20" t="s">
        <v>366</v>
      </c>
      <c r="BZ55" s="20" t="s">
        <v>367</v>
      </c>
      <c r="CA55" s="20" t="s">
        <v>368</v>
      </c>
      <c r="CB55" s="20" t="s">
        <v>369</v>
      </c>
      <c r="CC55" s="20" t="s">
        <v>370</v>
      </c>
      <c r="CD55" s="20" t="s">
        <v>371</v>
      </c>
      <c r="CE55" s="20" t="s">
        <v>372</v>
      </c>
      <c r="CF55" s="20" t="s">
        <v>373</v>
      </c>
      <c r="CG55" s="20" t="s">
        <v>374</v>
      </c>
      <c r="CH55" s="20" t="s">
        <v>375</v>
      </c>
      <c r="CI55" s="20" t="s">
        <v>376</v>
      </c>
      <c r="CJ55" s="20" t="s">
        <v>377</v>
      </c>
      <c r="CK55" s="20" t="s">
        <v>378</v>
      </c>
      <c r="CL55" s="20" t="s">
        <v>379</v>
      </c>
      <c r="CM55" s="20" t="s">
        <v>380</v>
      </c>
      <c r="CN55" s="20" t="s">
        <v>381</v>
      </c>
      <c r="CO55" s="20" t="s">
        <v>382</v>
      </c>
      <c r="CP55" s="20" t="s">
        <v>383</v>
      </c>
      <c r="CQ55" s="20" t="s">
        <v>384</v>
      </c>
      <c r="CR55" s="20" t="s">
        <v>385</v>
      </c>
      <c r="CS55" s="20" t="s">
        <v>386</v>
      </c>
      <c r="CT55" s="20" t="s">
        <v>387</v>
      </c>
      <c r="CU55" s="20" t="s">
        <v>388</v>
      </c>
      <c r="CV55" s="20" t="s">
        <v>389</v>
      </c>
      <c r="CW55" s="20" t="s">
        <v>390</v>
      </c>
      <c r="CX55" s="20" t="s">
        <v>391</v>
      </c>
    </row>
    <row r="56" spans="1:102">
      <c r="A56" s="37"/>
      <c r="B56" s="37" t="s">
        <v>51</v>
      </c>
      <c r="C56" s="11">
        <f>AVERAGE(C10:F10)</f>
        <v>12391.025000000001</v>
      </c>
      <c r="D56" s="11"/>
      <c r="E56" s="11"/>
      <c r="F56" s="11"/>
      <c r="G56" s="11">
        <f>AVERAGE(G10:J10)</f>
        <v>12093.8</v>
      </c>
      <c r="H56" s="11"/>
      <c r="I56" s="11"/>
      <c r="J56" s="11"/>
      <c r="K56" s="11">
        <f>AVERAGE(K10:N10)</f>
        <v>11990.15</v>
      </c>
      <c r="L56" s="11"/>
      <c r="M56" s="11"/>
      <c r="N56" s="11"/>
      <c r="O56" s="11">
        <f>AVERAGE(O10:R10)</f>
        <v>11948.375</v>
      </c>
      <c r="P56" s="11"/>
      <c r="Q56" s="11"/>
      <c r="R56" s="11"/>
      <c r="S56" s="11">
        <f>AVERAGE(S10:V10)</f>
        <v>11681.25</v>
      </c>
      <c r="T56" s="11"/>
      <c r="U56" s="11"/>
      <c r="V56" s="11"/>
      <c r="W56" s="11">
        <f>AVERAGE(W10:Z10)</f>
        <v>11561.424999999999</v>
      </c>
      <c r="X56" s="11"/>
      <c r="Y56" s="11"/>
      <c r="Z56" s="11"/>
      <c r="AA56" s="11">
        <f>AVERAGE(AA10:AD10)</f>
        <v>11829.300000000001</v>
      </c>
      <c r="AB56" s="11"/>
      <c r="AC56" s="11"/>
      <c r="AD56" s="11"/>
      <c r="AE56" s="11">
        <f>AVERAGE(AE10:AH10)</f>
        <v>12396.174999999999</v>
      </c>
      <c r="AF56" s="11"/>
      <c r="AG56" s="11"/>
      <c r="AH56" s="11"/>
      <c r="AI56" s="11">
        <f>AVERAGE(AI10:AL10)</f>
        <v>12830.3</v>
      </c>
      <c r="AJ56" s="11"/>
      <c r="AK56" s="11"/>
      <c r="AL56" s="11"/>
      <c r="AM56" s="11">
        <f>AVERAGE(AM10:AP10)</f>
        <v>13295.225</v>
      </c>
      <c r="AN56" s="11"/>
      <c r="AO56" s="11"/>
      <c r="AP56" s="11"/>
      <c r="AQ56" s="11">
        <f>AVERAGE(AQ10:AT10)</f>
        <v>13800.474999999999</v>
      </c>
      <c r="AR56" s="11"/>
      <c r="AS56" s="11"/>
      <c r="AT56" s="11"/>
      <c r="AU56" s="11">
        <f>AVERAGE(AU10:AX10)</f>
        <v>13965.974999999999</v>
      </c>
      <c r="AV56" s="11"/>
      <c r="AW56" s="11"/>
      <c r="AX56" s="11"/>
      <c r="AY56" s="11">
        <f>AVERAGE(AY10:BB10)</f>
        <v>13771.574999999999</v>
      </c>
      <c r="AZ56" s="11"/>
      <c r="BA56" s="11"/>
      <c r="BB56" s="11"/>
      <c r="BC56" s="11">
        <f>AVERAGE(BC10:BF10)</f>
        <v>13380.875</v>
      </c>
      <c r="BD56" s="11"/>
      <c r="BE56" s="11"/>
      <c r="BF56" s="11"/>
      <c r="BG56" s="11">
        <f>AVERAGE(BG10:BJ10)</f>
        <v>13317.7</v>
      </c>
      <c r="BH56" s="11"/>
      <c r="BI56" s="11"/>
      <c r="BJ56" s="11"/>
      <c r="BK56" s="11">
        <f>AVERAGE(BK10:BN10)</f>
        <v>13571.25</v>
      </c>
      <c r="BL56" s="11"/>
      <c r="BM56" s="11"/>
      <c r="BN56" s="11"/>
      <c r="BO56" s="11">
        <f>AVERAGE(BO10:BR10)</f>
        <v>13744.775</v>
      </c>
      <c r="BP56" s="11"/>
      <c r="BQ56" s="11"/>
      <c r="BR56" s="11"/>
      <c r="BS56" s="11">
        <f>AVERAGE(BS10:BV10)</f>
        <v>14146.900000000001</v>
      </c>
      <c r="BT56" s="11"/>
      <c r="BU56" s="11"/>
      <c r="BV56" s="11"/>
      <c r="BW56" s="11">
        <f>AVERAGE(BW10:BZ10)</f>
        <v>14697.849999999999</v>
      </c>
      <c r="BX56" s="11"/>
      <c r="BY56" s="11"/>
      <c r="BZ56" s="11"/>
      <c r="CA56" s="11">
        <f>AVERAGE(CA10:CD10)</f>
        <v>15209.075000000001</v>
      </c>
      <c r="CB56" s="11"/>
      <c r="CC56" s="11"/>
      <c r="CD56" s="11"/>
      <c r="CE56" s="11">
        <f>AVERAGE(CE10:CH10)</f>
        <v>15737.9</v>
      </c>
      <c r="CF56" s="11"/>
      <c r="CG56" s="11"/>
      <c r="CH56" s="11"/>
      <c r="CI56" s="11">
        <f>AVERAGE(CI10:CL10)</f>
        <v>16108.225</v>
      </c>
      <c r="CJ56" s="11"/>
      <c r="CK56" s="11"/>
      <c r="CL56" s="11"/>
      <c r="CM56" s="11">
        <f>AVERAGE(CM10:CP10)</f>
        <v>16347.224999999999</v>
      </c>
      <c r="CN56" s="11"/>
      <c r="CO56" s="11"/>
      <c r="CP56" s="11"/>
      <c r="CQ56" s="11">
        <f>AVERAGE(CQ10:CT10)</f>
        <v>16643.550000000003</v>
      </c>
      <c r="CR56" s="11"/>
      <c r="CS56" s="11"/>
      <c r="CT56" s="11"/>
      <c r="CU56" s="11">
        <f>AVERAGE(CU10:CX10)</f>
        <v>16997.325000000001</v>
      </c>
      <c r="CV56" s="11"/>
      <c r="CW56" s="11"/>
      <c r="CX56" s="11"/>
    </row>
    <row r="57" spans="1:102">
      <c r="A57" s="37"/>
      <c r="B57" s="37" t="s">
        <v>182</v>
      </c>
      <c r="C57" s="11">
        <f>AVERAGE(C11:F11)</f>
        <v>12563.875</v>
      </c>
      <c r="D57" s="11"/>
      <c r="E57" s="11"/>
      <c r="F57" s="11"/>
      <c r="G57" s="11">
        <f>AVERAGE(G11:J11)</f>
        <v>12262.1</v>
      </c>
      <c r="H57" s="11"/>
      <c r="I57" s="11"/>
      <c r="J57" s="11"/>
      <c r="K57" s="11">
        <f>AVERAGE(K11:N11)</f>
        <v>12156.749999999998</v>
      </c>
      <c r="L57" s="11"/>
      <c r="M57" s="11"/>
      <c r="N57" s="11"/>
      <c r="O57" s="11">
        <f>AVERAGE(O11:R11)</f>
        <v>12115.375</v>
      </c>
      <c r="P57" s="11"/>
      <c r="Q57" s="11"/>
      <c r="R57" s="11"/>
      <c r="S57" s="11">
        <f>AVERAGE(S11:V11)</f>
        <v>11844.55</v>
      </c>
      <c r="T57" s="11"/>
      <c r="U57" s="11"/>
      <c r="V57" s="11"/>
      <c r="W57" s="11">
        <f>AVERAGE(W11:Z11)</f>
        <v>11721.525</v>
      </c>
      <c r="X57" s="11"/>
      <c r="Y57" s="11"/>
      <c r="Z57" s="11"/>
      <c r="AA57" s="11">
        <f>AVERAGE(AA11:AD11)</f>
        <v>11987.95</v>
      </c>
      <c r="AB57" s="11"/>
      <c r="AC57" s="11"/>
      <c r="AD57" s="11"/>
      <c r="AE57" s="11">
        <f>AVERAGE(AE11:AH11)</f>
        <v>12558.725</v>
      </c>
      <c r="AF57" s="11"/>
      <c r="AG57" s="11"/>
      <c r="AH57" s="11"/>
      <c r="AI57" s="11">
        <f>AVERAGE(AI11:AL11)</f>
        <v>12997</v>
      </c>
      <c r="AJ57" s="11"/>
      <c r="AK57" s="11"/>
      <c r="AL57" s="11"/>
      <c r="AM57" s="11">
        <f>AVERAGE(AM11:AP11)</f>
        <v>13462.375</v>
      </c>
      <c r="AN57" s="11"/>
      <c r="AO57" s="11"/>
      <c r="AP57" s="11"/>
      <c r="AQ57" s="11">
        <f>AVERAGE(AQ11:AT11)</f>
        <v>13971.400000000001</v>
      </c>
      <c r="AR57" s="11"/>
      <c r="AS57" s="11"/>
      <c r="AT57" s="11"/>
      <c r="AU57" s="11">
        <f>AVERAGE(AU11:AX11)</f>
        <v>14135.775</v>
      </c>
      <c r="AV57" s="11"/>
      <c r="AW57" s="11"/>
      <c r="AX57" s="11"/>
      <c r="AY57" s="11">
        <f>AVERAGE(AY11:BB11)</f>
        <v>13937.25</v>
      </c>
      <c r="AZ57" s="11"/>
      <c r="BA57" s="11"/>
      <c r="BB57" s="11"/>
      <c r="BC57" s="11">
        <f>AVERAGE(BC11:BF11)</f>
        <v>13542.3</v>
      </c>
      <c r="BD57" s="11"/>
      <c r="BE57" s="11"/>
      <c r="BF57" s="11"/>
      <c r="BG57" s="11">
        <f>AVERAGE(BG11:BJ11)</f>
        <v>13478.674999999999</v>
      </c>
      <c r="BH57" s="11"/>
      <c r="BI57" s="11"/>
      <c r="BJ57" s="11"/>
      <c r="BK57" s="11">
        <f>AVERAGE(BK11:BN11)</f>
        <v>13733.7</v>
      </c>
      <c r="BL57" s="11"/>
      <c r="BM57" s="11"/>
      <c r="BN57" s="11"/>
      <c r="BO57" s="11">
        <f>AVERAGE(BO11:BR11)</f>
        <v>13930.949999999999</v>
      </c>
      <c r="BP57" s="11"/>
      <c r="BQ57" s="11"/>
      <c r="BR57" s="11"/>
      <c r="BS57" s="11">
        <f>AVERAGE(BS11:BV11)</f>
        <v>14337.3</v>
      </c>
      <c r="BT57" s="11"/>
      <c r="BU57" s="11"/>
      <c r="BV57" s="11"/>
      <c r="BW57" s="11">
        <f>AVERAGE(BW11:BZ11)</f>
        <v>14896.474999999999</v>
      </c>
      <c r="BX57" s="11"/>
      <c r="BY57" s="11"/>
      <c r="BZ57" s="11"/>
      <c r="CA57" s="11">
        <f>AVERAGE(CA11:CD11)</f>
        <v>15436.400000000001</v>
      </c>
      <c r="CB57" s="11"/>
      <c r="CC57" s="11"/>
      <c r="CD57" s="11"/>
      <c r="CE57" s="11">
        <f>AVERAGE(CE11:CH11)</f>
        <v>15974.65</v>
      </c>
      <c r="CF57" s="11"/>
      <c r="CG57" s="11"/>
      <c r="CH57" s="11"/>
      <c r="CI57" s="11">
        <f>AVERAGE(CI11:CL11)</f>
        <v>16354.025</v>
      </c>
      <c r="CJ57" s="11"/>
      <c r="CK57" s="11"/>
      <c r="CL57" s="11"/>
      <c r="CM57" s="11">
        <f>AVERAGE(CM11:CP11)</f>
        <v>16594.125</v>
      </c>
      <c r="CN57" s="11"/>
      <c r="CO57" s="11"/>
      <c r="CP57" s="11"/>
      <c r="CQ57" s="11">
        <f>AVERAGE(CQ11:CT11)</f>
        <v>16904.5</v>
      </c>
      <c r="CR57" s="11"/>
      <c r="CS57" s="11"/>
      <c r="CT57" s="11"/>
      <c r="CU57" s="11">
        <f>AVERAGE(CU11:CX11)</f>
        <v>17266.900000000001</v>
      </c>
      <c r="CV57" s="11"/>
      <c r="CW57" s="11"/>
      <c r="CX57" s="11"/>
    </row>
    <row r="58" spans="1:102">
      <c r="A58" s="37"/>
      <c r="B58" s="37" t="s">
        <v>392</v>
      </c>
      <c r="C58" s="11">
        <f>AVERAGE(C12:F12)</f>
        <v>11978.075000000001</v>
      </c>
      <c r="D58" s="11"/>
      <c r="E58" s="11"/>
      <c r="F58" s="11"/>
      <c r="G58" s="11">
        <f>AVERAGE(G12:J12)</f>
        <v>11680.475</v>
      </c>
      <c r="H58" s="11"/>
      <c r="I58" s="11"/>
      <c r="J58" s="11"/>
      <c r="K58" s="11">
        <f>AVERAGE(K12:N12)</f>
        <v>11573.6</v>
      </c>
      <c r="L58" s="11"/>
      <c r="M58" s="11"/>
      <c r="N58" s="11"/>
      <c r="O58" s="11">
        <f>AVERAGE(O12:R12)</f>
        <v>11529.025</v>
      </c>
      <c r="P58" s="11"/>
      <c r="Q58" s="11"/>
      <c r="R58" s="11"/>
      <c r="S58" s="11">
        <f>AVERAGE(S12:V12)</f>
        <v>11260.525</v>
      </c>
      <c r="T58" s="11"/>
      <c r="U58" s="11"/>
      <c r="V58" s="11"/>
      <c r="W58" s="11">
        <f>AVERAGE(W12:Z12)</f>
        <v>11138.900000000001</v>
      </c>
      <c r="X58" s="11"/>
      <c r="Y58" s="11"/>
      <c r="Z58" s="11"/>
      <c r="AA58" s="11">
        <f>AVERAGE(AA12:AD12)</f>
        <v>11392.575000000001</v>
      </c>
      <c r="AB58" s="11"/>
      <c r="AC58" s="11"/>
      <c r="AD58" s="11"/>
      <c r="AE58" s="11">
        <f>AVERAGE(AE12:AH12)</f>
        <v>11935.924999999999</v>
      </c>
      <c r="AF58" s="11"/>
      <c r="AG58" s="11"/>
      <c r="AH58" s="11"/>
      <c r="AI58" s="11">
        <f>AVERAGE(AI12:AL12)</f>
        <v>12352.1</v>
      </c>
      <c r="AJ58" s="11"/>
      <c r="AK58" s="11"/>
      <c r="AL58" s="11"/>
      <c r="AM58" s="11">
        <f>AVERAGE(AM12:AP12)</f>
        <v>12795.3</v>
      </c>
      <c r="AN58" s="11"/>
      <c r="AO58" s="11"/>
      <c r="AP58" s="11"/>
      <c r="AQ58" s="11">
        <f>AVERAGE(AQ12:AT12)</f>
        <v>13278.1</v>
      </c>
      <c r="AR58" s="11"/>
      <c r="AS58" s="11"/>
      <c r="AT58" s="11"/>
      <c r="AU58" s="11">
        <f>AVERAGE(AU12:AX12)</f>
        <v>13429.800000000001</v>
      </c>
      <c r="AV58" s="11"/>
      <c r="AW58" s="11"/>
      <c r="AX58" s="11"/>
      <c r="AY58" s="11">
        <f>AVERAGE(AY12:BB12)</f>
        <v>13233.224999999999</v>
      </c>
      <c r="AZ58" s="11"/>
      <c r="BA58" s="11"/>
      <c r="BB58" s="11"/>
      <c r="BC58" s="11">
        <f>AVERAGE(BC12:BF12)</f>
        <v>12847.475</v>
      </c>
      <c r="BD58" s="11"/>
      <c r="BE58" s="11"/>
      <c r="BF58" s="11"/>
      <c r="BG58" s="11">
        <f>AVERAGE(BG12:BJ12)</f>
        <v>12783.650000000001</v>
      </c>
      <c r="BH58" s="11"/>
      <c r="BI58" s="11"/>
      <c r="BJ58" s="11"/>
      <c r="BK58" s="11">
        <f>AVERAGE(BK12:BN12)</f>
        <v>13025.075000000001</v>
      </c>
      <c r="BL58" s="11"/>
      <c r="BM58" s="11"/>
      <c r="BN58" s="11"/>
      <c r="BO58" s="11">
        <f>AVERAGE(BO12:BR12)</f>
        <v>13182.95</v>
      </c>
      <c r="BP58" s="11"/>
      <c r="BQ58" s="11"/>
      <c r="BR58" s="11"/>
      <c r="BS58" s="11">
        <f>AVERAGE(BS12:BV12)</f>
        <v>13596.275</v>
      </c>
      <c r="BT58" s="11"/>
      <c r="BU58" s="11"/>
      <c r="BV58" s="11"/>
      <c r="BW58" s="11">
        <f>AVERAGE(BW12:BZ12)</f>
        <v>14153.4</v>
      </c>
      <c r="BX58" s="11"/>
      <c r="BY58" s="11"/>
      <c r="BZ58" s="11"/>
      <c r="CA58" s="11">
        <f>AVERAGE(CA12:CD12)</f>
        <v>14675.05</v>
      </c>
      <c r="CB58" s="11"/>
      <c r="CC58" s="11"/>
      <c r="CD58" s="11"/>
      <c r="CE58" s="11">
        <f>AVERAGE(CE12:CH12)</f>
        <v>15220.550000000001</v>
      </c>
      <c r="CF58" s="11"/>
      <c r="CG58" s="11"/>
      <c r="CH58" s="11"/>
      <c r="CI58" s="11">
        <f>AVERAGE(CI12:CL12)</f>
        <v>15603.424999999999</v>
      </c>
      <c r="CJ58" s="11"/>
      <c r="CK58" s="11"/>
      <c r="CL58" s="11"/>
      <c r="CM58" s="11">
        <f>AVERAGE(CM12:CP12)</f>
        <v>15817.224999999999</v>
      </c>
      <c r="CN58" s="11"/>
      <c r="CO58" s="11"/>
      <c r="CP58" s="11"/>
      <c r="CQ58" s="11">
        <f>AVERAGE(CQ12:CT12)</f>
        <v>16091.625</v>
      </c>
      <c r="CR58" s="11"/>
      <c r="CS58" s="11"/>
      <c r="CT58" s="11"/>
      <c r="CU58" s="11">
        <f>AVERAGE(CU12:CX12)</f>
        <v>16431.849999999999</v>
      </c>
      <c r="CV58" s="11"/>
      <c r="CW58" s="11"/>
      <c r="CX58" s="11"/>
    </row>
    <row r="59" spans="1:102">
      <c r="A59" s="37"/>
      <c r="B59" s="37" t="s">
        <v>393</v>
      </c>
      <c r="C59" s="11">
        <f>SUM(C13:F13)</f>
        <v>91063</v>
      </c>
      <c r="D59" s="37"/>
      <c r="E59" s="37"/>
      <c r="F59" s="37"/>
      <c r="G59" s="11">
        <f>SUM(G13:J13)</f>
        <v>101286</v>
      </c>
      <c r="H59" s="37"/>
      <c r="I59" s="37"/>
      <c r="J59" s="37"/>
      <c r="K59" s="11">
        <f>SUM(K13:N13)</f>
        <v>116442</v>
      </c>
      <c r="L59" s="37"/>
      <c r="M59" s="37"/>
      <c r="N59" s="37"/>
      <c r="O59" s="11">
        <f>SUM(O13:R13)</f>
        <v>131577</v>
      </c>
      <c r="P59" s="37"/>
      <c r="Q59" s="37"/>
      <c r="R59" s="37"/>
      <c r="S59" s="11">
        <f>SUM(S13:V13)</f>
        <v>147937</v>
      </c>
      <c r="T59" s="37"/>
      <c r="U59" s="37"/>
      <c r="V59" s="37"/>
      <c r="W59" s="11">
        <f>SUM(W13:Z13)</f>
        <v>162688</v>
      </c>
      <c r="X59" s="37"/>
      <c r="Y59" s="37"/>
      <c r="Z59" s="37"/>
      <c r="AA59" s="11">
        <f>SUM(AA13:AD13)</f>
        <v>183309</v>
      </c>
      <c r="AB59" s="37"/>
      <c r="AC59" s="37"/>
      <c r="AD59" s="37"/>
      <c r="AE59" s="11">
        <f>SUM(AE13:AH13)</f>
        <v>205454</v>
      </c>
      <c r="AF59" s="37"/>
      <c r="AG59" s="37"/>
      <c r="AH59" s="37"/>
      <c r="AI59" s="11">
        <f>SUM(AI13:AL13)</f>
        <v>229505</v>
      </c>
      <c r="AJ59" s="37"/>
      <c r="AK59" s="37"/>
      <c r="AL59" s="37"/>
      <c r="AM59" s="11">
        <f>SUM(AM13:AP13)</f>
        <v>256650</v>
      </c>
      <c r="AN59" s="37"/>
      <c r="AO59" s="37"/>
      <c r="AP59" s="37"/>
      <c r="AQ59" s="11">
        <f>SUM(AQ13:AT13)</f>
        <v>286784</v>
      </c>
      <c r="AR59" s="37"/>
      <c r="AS59" s="37"/>
      <c r="AT59" s="37"/>
      <c r="AU59" s="11">
        <f>SUM(AU13:AX13)</f>
        <v>314893</v>
      </c>
      <c r="AV59" s="37"/>
      <c r="AW59" s="37"/>
      <c r="AX59" s="37"/>
      <c r="AY59" s="11">
        <f>SUM(AY13:BB13)</f>
        <v>337340</v>
      </c>
      <c r="AZ59" s="37"/>
      <c r="BA59" s="37"/>
      <c r="BB59" s="37"/>
      <c r="BC59" s="11">
        <f>SUM(BC13:BF13)</f>
        <v>353127</v>
      </c>
      <c r="BD59" s="37"/>
      <c r="BE59" s="37"/>
      <c r="BF59" s="37"/>
      <c r="BG59" s="11">
        <f>SUM(BG13:BJ13)</f>
        <v>374067</v>
      </c>
      <c r="BH59" s="37"/>
      <c r="BI59" s="37"/>
      <c r="BJ59" s="37"/>
      <c r="BK59" s="11">
        <f>SUM(BK13:BN13)</f>
        <v>403515</v>
      </c>
      <c r="BL59" s="37"/>
      <c r="BM59" s="37"/>
      <c r="BN59" s="37"/>
      <c r="BO59" s="11">
        <f>SUM(BO13:BR13)</f>
        <v>426894</v>
      </c>
      <c r="BP59" s="37"/>
      <c r="BQ59" s="37"/>
      <c r="BR59" s="37"/>
      <c r="BS59" s="11">
        <f>SUM(BS13:BV13)</f>
        <v>452355</v>
      </c>
      <c r="BT59" s="37"/>
      <c r="BU59" s="37"/>
      <c r="BV59" s="37"/>
      <c r="BW59" s="11">
        <f>SUM(BW13:BZ13)</f>
        <v>480646</v>
      </c>
      <c r="BX59" s="37"/>
      <c r="BY59" s="37"/>
      <c r="BZ59" s="37"/>
      <c r="CA59" s="11">
        <f>SUM(CA13:CD13)</f>
        <v>511054</v>
      </c>
      <c r="CB59" s="37"/>
      <c r="CC59" s="37"/>
      <c r="CD59" s="37"/>
      <c r="CE59" s="11">
        <f>SUM(CE13:CH13)</f>
        <v>551439</v>
      </c>
      <c r="CF59" s="37"/>
      <c r="CG59" s="37"/>
      <c r="CH59" s="37"/>
      <c r="CI59" s="11">
        <f>SUM(CI13:CL13)</f>
        <v>592397</v>
      </c>
      <c r="CJ59" s="37"/>
      <c r="CK59" s="37"/>
      <c r="CL59" s="37"/>
      <c r="CM59" s="11">
        <f>SUM(CM13:CP13)</f>
        <v>631886</v>
      </c>
      <c r="CN59" s="37"/>
      <c r="CO59" s="37"/>
      <c r="CP59" s="37"/>
      <c r="CQ59" s="11">
        <f>SUM(CQ13:CT13)</f>
        <v>670181</v>
      </c>
      <c r="CR59" s="37"/>
      <c r="CS59" s="37"/>
      <c r="CT59" s="37"/>
      <c r="CU59" s="11">
        <f>SUM(CU13:CX13)</f>
        <v>715192</v>
      </c>
      <c r="CV59" s="37"/>
      <c r="CW59" s="37"/>
      <c r="CX59" s="37"/>
    </row>
    <row r="60" spans="1:102">
      <c r="A60" s="37"/>
      <c r="B60" s="37" t="s">
        <v>394</v>
      </c>
      <c r="C60" s="11">
        <f>SUM(C14:F14)</f>
        <v>279612</v>
      </c>
      <c r="D60" s="37"/>
      <c r="E60" s="37"/>
      <c r="F60" s="37"/>
      <c r="G60" s="11">
        <f>SUM(G14:J14)</f>
        <v>278615</v>
      </c>
      <c r="H60" s="37"/>
      <c r="I60" s="37"/>
      <c r="J60" s="37"/>
      <c r="K60" s="11">
        <f>SUM(K14:N14)</f>
        <v>281552</v>
      </c>
      <c r="L60" s="37"/>
      <c r="M60" s="37"/>
      <c r="N60" s="37"/>
      <c r="O60" s="11">
        <f>SUM(O14:R14)</f>
        <v>286505</v>
      </c>
      <c r="P60" s="37"/>
      <c r="Q60" s="37"/>
      <c r="R60" s="37"/>
      <c r="S60" s="11">
        <f>SUM(S14:V14)</f>
        <v>291634</v>
      </c>
      <c r="T60" s="37"/>
      <c r="U60" s="37"/>
      <c r="V60" s="37"/>
      <c r="W60" s="11">
        <f>SUM(W14:Z14)</f>
        <v>297830</v>
      </c>
      <c r="X60" s="37"/>
      <c r="Y60" s="37"/>
      <c r="Z60" s="37"/>
      <c r="AA60" s="11">
        <f>SUM(AA14:AD14)</f>
        <v>308175</v>
      </c>
      <c r="AB60" s="37"/>
      <c r="AC60" s="37"/>
      <c r="AD60" s="37"/>
      <c r="AE60" s="11">
        <f>SUM(AE14:AH14)</f>
        <v>326287</v>
      </c>
      <c r="AF60" s="37"/>
      <c r="AG60" s="37"/>
      <c r="AH60" s="37"/>
      <c r="AI60" s="11">
        <f>SUM(AI14:AL14)</f>
        <v>343806</v>
      </c>
      <c r="AJ60" s="37"/>
      <c r="AK60" s="37"/>
      <c r="AL60" s="37"/>
      <c r="AM60" s="11">
        <f>SUM(AM14:AP14)</f>
        <v>359689</v>
      </c>
      <c r="AN60" s="37"/>
      <c r="AO60" s="37"/>
      <c r="AP60" s="37"/>
      <c r="AQ60" s="11">
        <f>SUM(AQ14:AT14)</f>
        <v>373616</v>
      </c>
      <c r="AR60" s="37"/>
      <c r="AS60" s="37"/>
      <c r="AT60" s="37"/>
      <c r="AU60" s="11">
        <f>SUM(AU14:AX14)</f>
        <v>383742</v>
      </c>
      <c r="AV60" s="37"/>
      <c r="AW60" s="37"/>
      <c r="AX60" s="37"/>
      <c r="AY60" s="11">
        <f>SUM(AY14:BB14)</f>
        <v>386877</v>
      </c>
      <c r="AZ60" s="37"/>
      <c r="BA60" s="37"/>
      <c r="BB60" s="37"/>
      <c r="BC60" s="11">
        <f>SUM(BC14:BF14)</f>
        <v>383479</v>
      </c>
      <c r="BD60" s="37"/>
      <c r="BE60" s="37"/>
      <c r="BF60" s="37"/>
      <c r="BG60" s="11">
        <f>SUM(BG14:BJ14)</f>
        <v>392328</v>
      </c>
      <c r="BH60" s="37"/>
      <c r="BI60" s="37"/>
      <c r="BJ60" s="37"/>
      <c r="BK60" s="11">
        <f>SUM(BK14:BN14)</f>
        <v>403516</v>
      </c>
      <c r="BL60" s="37"/>
      <c r="BM60" s="37"/>
      <c r="BN60" s="37"/>
      <c r="BO60" s="11">
        <f>SUM(BO14:BR14)</f>
        <v>412975</v>
      </c>
      <c r="BP60" s="37"/>
      <c r="BQ60" s="37"/>
      <c r="BR60" s="37"/>
      <c r="BS60" s="11">
        <f>SUM(BS14:BV14)</f>
        <v>428584</v>
      </c>
      <c r="BT60" s="37"/>
      <c r="BU60" s="37"/>
      <c r="BV60" s="37"/>
      <c r="BW60" s="11">
        <f>SUM(BW14:BZ14)</f>
        <v>445906</v>
      </c>
      <c r="BX60" s="37"/>
      <c r="BY60" s="37"/>
      <c r="BZ60" s="37"/>
      <c r="CA60" s="11">
        <f>SUM(CA14:CD14)</f>
        <v>463474</v>
      </c>
      <c r="CB60" s="37"/>
      <c r="CC60" s="37"/>
      <c r="CD60" s="37"/>
      <c r="CE60" s="11">
        <f>SUM(CE14:CH14)</f>
        <v>483652</v>
      </c>
      <c r="CF60" s="37"/>
      <c r="CG60" s="37"/>
      <c r="CH60" s="37"/>
      <c r="CI60" s="11">
        <f>SUM(CI14:CL14)</f>
        <v>497645</v>
      </c>
      <c r="CJ60" s="37"/>
      <c r="CK60" s="37"/>
      <c r="CL60" s="37"/>
      <c r="CM60" s="11">
        <f>SUM(CM14:CP14)</f>
        <v>508404</v>
      </c>
      <c r="CN60" s="37"/>
      <c r="CO60" s="37"/>
      <c r="CP60" s="37"/>
      <c r="CQ60" s="11">
        <f>SUM(CQ14:CT14)</f>
        <v>519193</v>
      </c>
      <c r="CR60" s="37"/>
      <c r="CS60" s="37"/>
      <c r="CT60" s="37"/>
      <c r="CU60" s="11">
        <f>SUM(CU14:CX14)</f>
        <v>532471</v>
      </c>
      <c r="CV60" s="37"/>
      <c r="CW60" s="37"/>
      <c r="CX60" s="37"/>
    </row>
    <row r="61" spans="1:10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</row>
    <row r="62" spans="1:10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</row>
    <row r="63" spans="1:10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</row>
    <row r="64" spans="1:102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</row>
    <row r="65" spans="1:102">
      <c r="A65" s="37"/>
      <c r="B65" s="37"/>
      <c r="C65" s="20" t="s">
        <v>442</v>
      </c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</row>
    <row r="66" spans="1:102">
      <c r="A66" s="37"/>
      <c r="B66" s="3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</row>
    <row r="67" spans="1:102">
      <c r="A67" s="37"/>
      <c r="B67" s="37"/>
      <c r="C67" s="20" t="s">
        <v>352</v>
      </c>
      <c r="D67" s="20" t="s">
        <v>353</v>
      </c>
      <c r="E67" s="20" t="s">
        <v>354</v>
      </c>
      <c r="F67" s="20" t="s">
        <v>355</v>
      </c>
      <c r="G67" s="20" t="s">
        <v>356</v>
      </c>
      <c r="H67" s="20" t="s">
        <v>357</v>
      </c>
      <c r="I67" s="20" t="s">
        <v>358</v>
      </c>
      <c r="J67" s="20" t="s">
        <v>359</v>
      </c>
      <c r="K67" s="20" t="s">
        <v>360</v>
      </c>
      <c r="L67" s="20" t="s">
        <v>361</v>
      </c>
      <c r="M67" s="20" t="s">
        <v>362</v>
      </c>
      <c r="N67" s="20" t="s">
        <v>363</v>
      </c>
      <c r="O67" s="20" t="s">
        <v>364</v>
      </c>
      <c r="P67" s="20" t="s">
        <v>365</v>
      </c>
      <c r="Q67" s="20" t="s">
        <v>366</v>
      </c>
      <c r="R67" s="20" t="s">
        <v>367</v>
      </c>
      <c r="S67" s="20" t="s">
        <v>368</v>
      </c>
      <c r="T67" s="20" t="s">
        <v>369</v>
      </c>
      <c r="U67" s="20" t="s">
        <v>370</v>
      </c>
      <c r="V67" s="20" t="s">
        <v>371</v>
      </c>
      <c r="W67" s="20" t="s">
        <v>372</v>
      </c>
      <c r="X67" s="20" t="s">
        <v>373</v>
      </c>
      <c r="Y67" s="20" t="s">
        <v>374</v>
      </c>
      <c r="Z67" s="20" t="s">
        <v>375</v>
      </c>
      <c r="AA67" s="20" t="s">
        <v>376</v>
      </c>
      <c r="AB67" s="20" t="s">
        <v>377</v>
      </c>
      <c r="AC67" s="20" t="s">
        <v>378</v>
      </c>
      <c r="AD67" s="20" t="s">
        <v>379</v>
      </c>
      <c r="AE67" s="20" t="s">
        <v>380</v>
      </c>
      <c r="AF67" s="20" t="s">
        <v>381</v>
      </c>
      <c r="AG67" s="20" t="s">
        <v>382</v>
      </c>
      <c r="AH67" s="20" t="s">
        <v>383</v>
      </c>
      <c r="AI67" s="20" t="s">
        <v>384</v>
      </c>
      <c r="AJ67" s="20" t="s">
        <v>385</v>
      </c>
      <c r="AK67" s="20" t="s">
        <v>386</v>
      </c>
      <c r="AL67" s="20" t="s">
        <v>387</v>
      </c>
      <c r="AM67" s="20" t="s">
        <v>388</v>
      </c>
      <c r="AN67" s="20" t="s">
        <v>389</v>
      </c>
      <c r="AO67" s="20" t="s">
        <v>390</v>
      </c>
      <c r="AP67" s="20" t="s">
        <v>391</v>
      </c>
      <c r="AQ67" s="20" t="s">
        <v>396</v>
      </c>
      <c r="AR67" s="20" t="s">
        <v>397</v>
      </c>
      <c r="AS67" s="20" t="s">
        <v>398</v>
      </c>
      <c r="AT67" s="20" t="s">
        <v>399</v>
      </c>
      <c r="AU67" s="20" t="s">
        <v>400</v>
      </c>
      <c r="AV67" s="20" t="s">
        <v>401</v>
      </c>
      <c r="AW67" s="20" t="s">
        <v>402</v>
      </c>
      <c r="AX67" s="20" t="s">
        <v>403</v>
      </c>
      <c r="AY67" s="20" t="s">
        <v>404</v>
      </c>
      <c r="AZ67" s="20" t="s">
        <v>405</v>
      </c>
      <c r="BA67" s="20" t="s">
        <v>406</v>
      </c>
      <c r="BB67" s="20" t="s">
        <v>407</v>
      </c>
      <c r="BC67" s="20" t="s">
        <v>408</v>
      </c>
      <c r="BD67" s="20" t="s">
        <v>409</v>
      </c>
      <c r="BE67" s="20" t="s">
        <v>410</v>
      </c>
      <c r="BF67" s="20" t="s">
        <v>411</v>
      </c>
      <c r="BG67" s="20" t="s">
        <v>412</v>
      </c>
      <c r="BH67" s="20" t="s">
        <v>413</v>
      </c>
      <c r="BI67" s="20" t="s">
        <v>414</v>
      </c>
      <c r="BJ67" s="20" t="s">
        <v>415</v>
      </c>
      <c r="BK67" s="20" t="s">
        <v>416</v>
      </c>
      <c r="BL67" s="20" t="s">
        <v>417</v>
      </c>
      <c r="BM67" s="20" t="s">
        <v>418</v>
      </c>
      <c r="BN67" s="20" t="s">
        <v>419</v>
      </c>
      <c r="BO67" s="20" t="s">
        <v>420</v>
      </c>
      <c r="BP67" s="20" t="s">
        <v>421</v>
      </c>
      <c r="BQ67" s="20" t="s">
        <v>425</v>
      </c>
      <c r="BR67" s="20" t="s">
        <v>426</v>
      </c>
      <c r="BS67" s="20" t="s">
        <v>427</v>
      </c>
      <c r="BT67" s="20" t="s">
        <v>428</v>
      </c>
      <c r="BU67" s="20" t="s">
        <v>429</v>
      </c>
      <c r="BV67" s="20" t="s">
        <v>430</v>
      </c>
      <c r="BW67" s="20" t="s">
        <v>431</v>
      </c>
      <c r="BX67" s="20" t="s">
        <v>432</v>
      </c>
      <c r="BY67" s="20" t="s">
        <v>433</v>
      </c>
      <c r="BZ67" s="20" t="s">
        <v>434</v>
      </c>
      <c r="CA67" s="20" t="s">
        <v>435</v>
      </c>
      <c r="CB67" s="20" t="s">
        <v>436</v>
      </c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</row>
    <row r="68" spans="1:102">
      <c r="A68" s="37"/>
      <c r="B68" s="37" t="s">
        <v>79</v>
      </c>
      <c r="C68" s="11">
        <f>AVERAGE(C38:F38)</f>
        <v>13844.55</v>
      </c>
      <c r="D68" s="11"/>
      <c r="E68" s="11"/>
      <c r="F68" s="11"/>
      <c r="G68" s="11">
        <f>AVERAGE(G38:J38)</f>
        <v>14044.9</v>
      </c>
      <c r="H68" s="11"/>
      <c r="I68" s="11"/>
      <c r="J68" s="11"/>
      <c r="K68" s="11">
        <f>AVERAGE(K38:N38)</f>
        <v>14570.175000000001</v>
      </c>
      <c r="L68" s="11"/>
      <c r="M68" s="11"/>
      <c r="N68" s="11"/>
      <c r="O68" s="11">
        <f>AVERAGE(O38:R38)</f>
        <v>15208.9</v>
      </c>
      <c r="P68" s="11"/>
      <c r="Q68" s="11"/>
      <c r="R68" s="11"/>
      <c r="S68" s="11">
        <f>AVERAGE(S38:V38)</f>
        <v>15900.9</v>
      </c>
      <c r="T68" s="11"/>
      <c r="U68" s="11"/>
      <c r="V68" s="11"/>
      <c r="W68" s="11">
        <f>AVERAGE(W38:Z38)</f>
        <v>16691.074999999997</v>
      </c>
      <c r="X68" s="11"/>
      <c r="Y68" s="11"/>
      <c r="Z68" s="11"/>
      <c r="AA68" s="11">
        <f>AVERAGE(AA38:AD38)</f>
        <v>17247.850000000002</v>
      </c>
      <c r="AB68" s="11"/>
      <c r="AC68" s="11"/>
      <c r="AD68" s="11"/>
      <c r="AE68" s="11">
        <f>AVERAGE(AE38:AH38)</f>
        <v>17693.075000000001</v>
      </c>
      <c r="AF68" s="11"/>
      <c r="AG68" s="11"/>
      <c r="AH68" s="11"/>
      <c r="AI68" s="11">
        <f>AVERAGE(AI38:AL38)</f>
        <v>18281.875</v>
      </c>
      <c r="AJ68" s="11"/>
      <c r="AK68" s="11"/>
      <c r="AL68" s="11"/>
      <c r="AM68" s="11">
        <f>AVERAGE(AM38:AP38)</f>
        <v>18970.125</v>
      </c>
      <c r="AN68" s="11"/>
      <c r="AO68" s="11"/>
      <c r="AP68" s="11"/>
      <c r="AQ68" s="11">
        <f>AVERAGE(AQ38:AT38)</f>
        <v>19784.050000000003</v>
      </c>
      <c r="AR68" s="11"/>
      <c r="AS68" s="11"/>
      <c r="AT68" s="11"/>
      <c r="AU68" s="11">
        <f>AVERAGE(AU38:AX38)</f>
        <v>20609.275000000001</v>
      </c>
      <c r="AV68" s="11"/>
      <c r="AW68" s="11"/>
      <c r="AX68" s="11"/>
      <c r="AY68" s="11">
        <f>AVERAGE(AY38:BB38)</f>
        <v>21284.85</v>
      </c>
      <c r="AZ68" s="11"/>
      <c r="BA68" s="11"/>
      <c r="BB68" s="11"/>
      <c r="BC68" s="11">
        <f>AVERAGE(BC38:BF38)</f>
        <v>21324</v>
      </c>
      <c r="BD68" s="11"/>
      <c r="BE68" s="11"/>
      <c r="BF68" s="11"/>
      <c r="BG68" s="11">
        <f>AVERAGE(BG38:BJ38)</f>
        <v>19986.725000000002</v>
      </c>
      <c r="BH68" s="11"/>
      <c r="BI68" s="11"/>
      <c r="BJ68" s="11"/>
      <c r="BK68" s="11">
        <f>AVERAGE(BK38:BN38)</f>
        <v>19639.550000000003</v>
      </c>
      <c r="BL68" s="11"/>
      <c r="BM68" s="11"/>
      <c r="BN68" s="11"/>
      <c r="BO68" s="11">
        <f>AVERAGE(BO38:BR38)</f>
        <v>19112.400000000001</v>
      </c>
      <c r="BP68" s="11"/>
      <c r="BQ68" s="11"/>
      <c r="BR68" s="11"/>
      <c r="BS68" s="11">
        <f>AVERAGE(BS38:BV38)</f>
        <v>18337.724999999999</v>
      </c>
      <c r="BT68" s="11"/>
      <c r="BU68" s="11"/>
      <c r="BV68" s="11"/>
      <c r="BW68" s="11">
        <f>AVERAGE(BW38:BZ38)</f>
        <v>17798.25</v>
      </c>
      <c r="BX68" s="11"/>
      <c r="BY68" s="11"/>
      <c r="BZ68" s="11"/>
      <c r="CA68" s="11"/>
      <c r="CB68" s="11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</row>
    <row r="69" spans="1:102">
      <c r="A69" s="37"/>
      <c r="B69" s="37" t="s">
        <v>182</v>
      </c>
      <c r="C69" s="11">
        <f>AVERAGE(C39:F39)</f>
        <v>14359.349999999999</v>
      </c>
      <c r="D69" s="11"/>
      <c r="E69" s="11"/>
      <c r="F69" s="11"/>
      <c r="G69" s="11">
        <f>AVERAGE(G39:J39)</f>
        <v>14719.725</v>
      </c>
      <c r="H69" s="11"/>
      <c r="I69" s="11"/>
      <c r="J69" s="11"/>
      <c r="K69" s="11">
        <f>AVERAGE(K39:N39)</f>
        <v>15255.949999999999</v>
      </c>
      <c r="L69" s="11"/>
      <c r="M69" s="11"/>
      <c r="N69" s="11"/>
      <c r="O69" s="11">
        <f>AVERAGE(O39:R39)</f>
        <v>15926.775000000001</v>
      </c>
      <c r="P69" s="11"/>
      <c r="Q69" s="11"/>
      <c r="R69" s="11"/>
      <c r="S69" s="11">
        <f>AVERAGE(S39:V39)</f>
        <v>16664.974999999999</v>
      </c>
      <c r="T69" s="11"/>
      <c r="U69" s="11"/>
      <c r="V69" s="11"/>
      <c r="W69" s="11">
        <f>AVERAGE(W39:Z39)</f>
        <v>17485.25</v>
      </c>
      <c r="X69" s="11"/>
      <c r="Y69" s="11"/>
      <c r="Z69" s="11"/>
      <c r="AA69" s="11">
        <f>AVERAGE(AA39:AD39)</f>
        <v>18058.850000000002</v>
      </c>
      <c r="AB69" s="11"/>
      <c r="AC69" s="11"/>
      <c r="AD69" s="11"/>
      <c r="AE69" s="11">
        <f>AVERAGE(AE39:AH39)</f>
        <v>18482.099999999999</v>
      </c>
      <c r="AF69" s="11"/>
      <c r="AG69" s="11"/>
      <c r="AH69" s="11"/>
      <c r="AI69" s="11">
        <f>AVERAGE(AI39:AL39)</f>
        <v>19080.174999999999</v>
      </c>
      <c r="AJ69" s="11"/>
      <c r="AK69" s="11"/>
      <c r="AL69" s="11"/>
      <c r="AM69" s="11">
        <f>AVERAGE(AM39:AP39)</f>
        <v>19769.7</v>
      </c>
      <c r="AN69" s="11"/>
      <c r="AO69" s="11"/>
      <c r="AP69" s="11"/>
      <c r="AQ69" s="11">
        <f>AVERAGE(AQ39:AT39)</f>
        <v>20600.95</v>
      </c>
      <c r="AR69" s="11"/>
      <c r="AS69" s="11"/>
      <c r="AT69" s="11"/>
      <c r="AU69" s="11">
        <f>AVERAGE(AU39:AX39)</f>
        <v>21486.774999999998</v>
      </c>
      <c r="AV69" s="11"/>
      <c r="AW69" s="11"/>
      <c r="AX69" s="11"/>
      <c r="AY69" s="11">
        <f>AVERAGE(AY39:BB39)</f>
        <v>22170.799999999999</v>
      </c>
      <c r="AZ69" s="11"/>
      <c r="BA69" s="11"/>
      <c r="BB69" s="11"/>
      <c r="BC69" s="11">
        <f>AVERAGE(BC39:BF39)</f>
        <v>22161.625</v>
      </c>
      <c r="BD69" s="11"/>
      <c r="BE69" s="11"/>
      <c r="BF69" s="11"/>
      <c r="BG69" s="11">
        <f>AVERAGE(BG39:BJ39)</f>
        <v>20811.474999999999</v>
      </c>
      <c r="BH69" s="11"/>
      <c r="BI69" s="11"/>
      <c r="BJ69" s="11"/>
      <c r="BK69" s="11">
        <f>AVERAGE(BK39:BN39)</f>
        <v>20338.875</v>
      </c>
      <c r="BL69" s="11"/>
      <c r="BM69" s="11"/>
      <c r="BN69" s="11"/>
      <c r="BO69" s="11">
        <f>AVERAGE(BO39:BR39)</f>
        <v>19815.224999999999</v>
      </c>
      <c r="BP69" s="11"/>
      <c r="BQ69" s="11"/>
      <c r="BR69" s="11"/>
      <c r="BS69" s="11">
        <f>AVERAGE(BS39:BV39)</f>
        <v>18956.325000000001</v>
      </c>
      <c r="BT69" s="11"/>
      <c r="BU69" s="11"/>
      <c r="BV69" s="11"/>
      <c r="BW69" s="11">
        <f>AVERAGE(BW39:BZ39)</f>
        <v>18452.324999999997</v>
      </c>
      <c r="BX69" s="11"/>
      <c r="BY69" s="11"/>
      <c r="BZ69" s="11"/>
      <c r="CA69" s="11"/>
      <c r="CB69" s="11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</row>
    <row r="70" spans="1:102">
      <c r="A70" s="37"/>
      <c r="B70" s="37" t="s">
        <v>422</v>
      </c>
      <c r="C70" s="11">
        <f>AVERAGE(C40:F40)</f>
        <v>13284.9</v>
      </c>
      <c r="D70" s="11"/>
      <c r="E70" s="11"/>
      <c r="F70" s="11"/>
      <c r="G70" s="11">
        <f>AVERAGE(G40:J40)</f>
        <v>13450.425000000001</v>
      </c>
      <c r="H70" s="11"/>
      <c r="I70" s="11"/>
      <c r="J70" s="11"/>
      <c r="K70" s="11">
        <f>AVERAGE(K40:N40)</f>
        <v>13927.775000000001</v>
      </c>
      <c r="L70" s="11"/>
      <c r="M70" s="11"/>
      <c r="N70" s="11"/>
      <c r="O70" s="11">
        <f>AVERAGE(O40:R40)</f>
        <v>14517.05</v>
      </c>
      <c r="P70" s="11"/>
      <c r="Q70" s="11"/>
      <c r="R70" s="11"/>
      <c r="S70" s="11">
        <f>AVERAGE(S40:V40)</f>
        <v>15186.550000000001</v>
      </c>
      <c r="T70" s="11"/>
      <c r="U70" s="11"/>
      <c r="V70" s="11"/>
      <c r="W70" s="11">
        <f>AVERAGE(W40:Z40)</f>
        <v>15923.599999999999</v>
      </c>
      <c r="X70" s="11"/>
      <c r="Y70" s="11"/>
      <c r="Z70" s="11"/>
      <c r="AA70" s="11">
        <f>AVERAGE(AA40:AD40)</f>
        <v>16481.674999999999</v>
      </c>
      <c r="AB70" s="11"/>
      <c r="AC70" s="11"/>
      <c r="AD70" s="11"/>
      <c r="AE70" s="11">
        <f>AVERAGE(AE40:AH40)</f>
        <v>16893.625</v>
      </c>
      <c r="AF70" s="11"/>
      <c r="AG70" s="11"/>
      <c r="AH70" s="11"/>
      <c r="AI70" s="11">
        <f>AVERAGE(AI40:AL40)</f>
        <v>17379.174999999999</v>
      </c>
      <c r="AJ70" s="11"/>
      <c r="AK70" s="11"/>
      <c r="AL70" s="11"/>
      <c r="AM70" s="11">
        <f>AVERAGE(AM40:AP40)</f>
        <v>17869.375</v>
      </c>
      <c r="AN70" s="11"/>
      <c r="AO70" s="11"/>
      <c r="AP70" s="11"/>
      <c r="AQ70" s="11">
        <f>AVERAGE(AQ40:AT40)</f>
        <v>18513.349999999999</v>
      </c>
      <c r="AR70" s="11"/>
      <c r="AS70" s="11"/>
      <c r="AT70" s="11"/>
      <c r="AU70" s="11">
        <f>AVERAGE(AU40:AX40)</f>
        <v>19192.675000000003</v>
      </c>
      <c r="AV70" s="11"/>
      <c r="AW70" s="11"/>
      <c r="AX70" s="11"/>
      <c r="AY70" s="11">
        <f>AVERAGE(AY40:BB40)</f>
        <v>19812.275000000001</v>
      </c>
      <c r="AZ70" s="11"/>
      <c r="BA70" s="11"/>
      <c r="BB70" s="11"/>
      <c r="BC70" s="11">
        <f>AVERAGE(BC40:BF40)</f>
        <v>19849.824999999997</v>
      </c>
      <c r="BD70" s="11"/>
      <c r="BE70" s="11"/>
      <c r="BF70" s="11"/>
      <c r="BG70" s="11">
        <f>AVERAGE(BG40:BJ40)</f>
        <v>18642.175000000003</v>
      </c>
      <c r="BH70" s="11"/>
      <c r="BI70" s="11"/>
      <c r="BJ70" s="11"/>
      <c r="BK70" s="11">
        <f>AVERAGE(BK40:BN40)</f>
        <v>18148.050000000003</v>
      </c>
      <c r="BL70" s="11"/>
      <c r="BM70" s="11"/>
      <c r="BN70" s="11"/>
      <c r="BO70" s="11">
        <f>AVERAGE(BO40:BR40)</f>
        <v>17647.25</v>
      </c>
      <c r="BP70" s="11"/>
      <c r="BQ70" s="11"/>
      <c r="BR70" s="11"/>
      <c r="BS70" s="11">
        <f>AVERAGE(BS40:BV40)</f>
        <v>16782.599999999999</v>
      </c>
      <c r="BT70" s="11"/>
      <c r="BU70" s="11"/>
      <c r="BV70" s="11"/>
      <c r="BW70" s="11">
        <f>AVERAGE(BW40:BZ40)</f>
        <v>16189.875</v>
      </c>
      <c r="BX70" s="11"/>
      <c r="BY70" s="11"/>
      <c r="BZ70" s="11"/>
      <c r="CA70" s="11"/>
      <c r="CB70" s="11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</row>
    <row r="71" spans="1:102">
      <c r="A71" s="37"/>
      <c r="B71" s="37" t="s">
        <v>423</v>
      </c>
      <c r="C71" s="11">
        <f>SUM(C32:F32)</f>
        <v>0</v>
      </c>
      <c r="D71" s="11"/>
      <c r="E71" s="11"/>
      <c r="F71" s="11"/>
      <c r="G71" s="11">
        <f>SUM(G32:J32)</f>
        <v>0</v>
      </c>
      <c r="H71" s="11"/>
      <c r="I71" s="11"/>
      <c r="J71" s="11"/>
      <c r="K71" s="11">
        <f>SUM(K32:N32)</f>
        <v>0</v>
      </c>
      <c r="L71" s="11"/>
      <c r="M71" s="11"/>
      <c r="N71" s="11"/>
      <c r="O71" s="11">
        <f>SUM(O32:R32)</f>
        <v>0</v>
      </c>
      <c r="P71" s="11"/>
      <c r="Q71" s="11"/>
      <c r="R71" s="11"/>
      <c r="S71" s="11">
        <f>SUM(S32:V32)</f>
        <v>0</v>
      </c>
      <c r="T71" s="11"/>
      <c r="U71" s="11"/>
      <c r="V71" s="11"/>
      <c r="W71" s="11">
        <f>SUM(W32:Z32)</f>
        <v>28401150</v>
      </c>
      <c r="X71" s="11"/>
      <c r="Y71" s="11"/>
      <c r="Z71" s="11"/>
      <c r="AA71" s="11">
        <f>SUM(AA32:AD32)</f>
        <v>29417429</v>
      </c>
      <c r="AB71" s="11"/>
      <c r="AC71" s="11"/>
      <c r="AD71" s="11"/>
      <c r="AE71" s="11">
        <f>SUM(AE32:AH32)</f>
        <v>30101520</v>
      </c>
      <c r="AF71" s="11"/>
      <c r="AG71" s="11"/>
      <c r="AH71" s="11"/>
      <c r="AI71" s="11">
        <f>SUM(AI32:AL32)</f>
        <v>30804231</v>
      </c>
      <c r="AJ71" s="11"/>
      <c r="AK71" s="11"/>
      <c r="AL71" s="11"/>
      <c r="AM71" s="11">
        <f>SUM(AM32:AP32)</f>
        <v>31643225</v>
      </c>
      <c r="AN71" s="11"/>
      <c r="AO71" s="11"/>
      <c r="AP71" s="11"/>
      <c r="AQ71" s="11">
        <f>SUM(AQ32:AT32)</f>
        <v>32594792</v>
      </c>
      <c r="AR71" s="11"/>
      <c r="AS71" s="11"/>
      <c r="AT71" s="11"/>
      <c r="AU71" s="11">
        <f>SUM(AU32:AX32)</f>
        <v>33633185</v>
      </c>
      <c r="AV71" s="11"/>
      <c r="AW71" s="11"/>
      <c r="AX71" s="11"/>
      <c r="AY71" s="11">
        <f>SUM(AY32:BB32)</f>
        <v>34342811</v>
      </c>
      <c r="AZ71" s="11"/>
      <c r="BA71" s="11"/>
      <c r="BB71" s="11"/>
      <c r="BC71" s="11">
        <f>SUM(BC32:BF32)</f>
        <v>34397218</v>
      </c>
      <c r="BD71" s="11"/>
      <c r="BE71" s="11"/>
      <c r="BF71" s="11"/>
      <c r="BG71" s="11">
        <f>SUM(BG32:BJ32)</f>
        <v>32307095</v>
      </c>
      <c r="BH71" s="11"/>
      <c r="BI71" s="11"/>
      <c r="BJ71" s="11"/>
      <c r="BK71" s="11">
        <f>SUM(BK32:BN32)</f>
        <v>31649746</v>
      </c>
      <c r="BL71" s="11"/>
      <c r="BM71" s="11"/>
      <c r="BN71" s="11"/>
      <c r="BO71" s="11">
        <f>SUM(BO32:BR32)</f>
        <v>31159488</v>
      </c>
      <c r="BP71" s="11"/>
      <c r="BQ71" s="11"/>
      <c r="BR71" s="11"/>
      <c r="BS71" s="11">
        <f>SUM(BS32:BV32)</f>
        <v>29623050</v>
      </c>
      <c r="BT71" s="11"/>
      <c r="BU71" s="11"/>
      <c r="BV71" s="11"/>
      <c r="BW71" s="11">
        <f>SUM(BW32:BZ32)</f>
        <v>28723625</v>
      </c>
      <c r="BX71" s="11"/>
      <c r="BY71" s="11"/>
      <c r="BZ71" s="11"/>
      <c r="CA71" s="11"/>
      <c r="CB71" s="11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</row>
    <row r="72" spans="1:102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</row>
    <row r="73" spans="1:10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</row>
    <row r="74" spans="1:102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</row>
    <row r="75" spans="1:102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</row>
    <row r="76" spans="1:10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</row>
    <row r="77" spans="1:102">
      <c r="A77" s="37"/>
      <c r="B77" s="12" t="s">
        <v>459</v>
      </c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</row>
    <row r="78" spans="1:10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</row>
    <row r="79" spans="1:102">
      <c r="A79" s="37"/>
      <c r="B79" s="12" t="s">
        <v>460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</row>
    <row r="80" spans="1:10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</row>
    <row r="81" spans="1:71">
      <c r="A81" s="37"/>
      <c r="B81" s="37" t="s">
        <v>110</v>
      </c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</row>
    <row r="82" spans="1:71">
      <c r="A82" s="37"/>
      <c r="B82" s="37" t="s">
        <v>110</v>
      </c>
      <c r="C82" s="37" t="s">
        <v>461</v>
      </c>
      <c r="D82" s="37" t="s">
        <v>462</v>
      </c>
      <c r="E82" s="37" t="s">
        <v>463</v>
      </c>
      <c r="F82" s="37" t="s">
        <v>464</v>
      </c>
      <c r="G82" s="37" t="s">
        <v>465</v>
      </c>
      <c r="H82" s="37" t="s">
        <v>466</v>
      </c>
      <c r="I82" s="37" t="s">
        <v>467</v>
      </c>
      <c r="J82" s="37" t="s">
        <v>468</v>
      </c>
      <c r="K82" s="37" t="s">
        <v>469</v>
      </c>
      <c r="L82" s="37" t="s">
        <v>470</v>
      </c>
      <c r="M82" s="37" t="s">
        <v>471</v>
      </c>
      <c r="N82" s="37" t="s">
        <v>472</v>
      </c>
      <c r="O82" s="37" t="s">
        <v>473</v>
      </c>
      <c r="P82" s="37" t="s">
        <v>474</v>
      </c>
      <c r="Q82" s="37" t="s">
        <v>475</v>
      </c>
      <c r="R82" s="37" t="s">
        <v>476</v>
      </c>
      <c r="S82" s="37" t="s">
        <v>477</v>
      </c>
      <c r="T82" s="37" t="s">
        <v>478</v>
      </c>
      <c r="U82" s="37" t="s">
        <v>479</v>
      </c>
      <c r="V82" s="37" t="s">
        <v>480</v>
      </c>
      <c r="W82" s="37" t="s">
        <v>481</v>
      </c>
      <c r="X82" s="37" t="s">
        <v>482</v>
      </c>
      <c r="Y82" s="37" t="s">
        <v>483</v>
      </c>
      <c r="Z82" s="37" t="s">
        <v>484</v>
      </c>
      <c r="AA82" s="37" t="s">
        <v>485</v>
      </c>
      <c r="AB82" s="37" t="s">
        <v>486</v>
      </c>
      <c r="AC82" s="37" t="s">
        <v>487</v>
      </c>
      <c r="AD82" s="37" t="s">
        <v>488</v>
      </c>
      <c r="AE82" s="37" t="s">
        <v>489</v>
      </c>
      <c r="AF82" s="37" t="s">
        <v>490</v>
      </c>
      <c r="AG82" s="37" t="s">
        <v>491</v>
      </c>
      <c r="AH82" s="37" t="s">
        <v>492</v>
      </c>
      <c r="AI82" s="37" t="s">
        <v>493</v>
      </c>
      <c r="AJ82" s="37" t="s">
        <v>494</v>
      </c>
      <c r="AK82" s="37" t="s">
        <v>495</v>
      </c>
      <c r="AL82" s="37" t="s">
        <v>496</v>
      </c>
      <c r="AM82" s="37" t="s">
        <v>497</v>
      </c>
      <c r="AN82" s="37" t="s">
        <v>498</v>
      </c>
      <c r="AO82" s="37" t="s">
        <v>499</v>
      </c>
      <c r="AP82" s="37" t="s">
        <v>500</v>
      </c>
      <c r="AQ82" s="37" t="s">
        <v>501</v>
      </c>
      <c r="AR82" s="37" t="s">
        <v>502</v>
      </c>
      <c r="AS82" s="37" t="s">
        <v>503</v>
      </c>
      <c r="AT82" s="37" t="s">
        <v>504</v>
      </c>
      <c r="AU82" s="37" t="s">
        <v>505</v>
      </c>
      <c r="AV82" s="37" t="s">
        <v>506</v>
      </c>
      <c r="AW82" s="37" t="s">
        <v>507</v>
      </c>
      <c r="AX82" s="37" t="s">
        <v>508</v>
      </c>
      <c r="AY82" s="37" t="s">
        <v>509</v>
      </c>
      <c r="AZ82" s="37" t="s">
        <v>510</v>
      </c>
      <c r="BA82" s="37" t="s">
        <v>511</v>
      </c>
      <c r="BB82" s="37" t="s">
        <v>512</v>
      </c>
      <c r="BC82" s="37" t="s">
        <v>513</v>
      </c>
      <c r="BD82" s="37" t="s">
        <v>514</v>
      </c>
      <c r="BE82" s="37" t="s">
        <v>515</v>
      </c>
      <c r="BF82" s="37" t="s">
        <v>516</v>
      </c>
      <c r="BG82" s="37" t="s">
        <v>517</v>
      </c>
      <c r="BH82" s="37" t="s">
        <v>518</v>
      </c>
      <c r="BI82" s="37" t="s">
        <v>519</v>
      </c>
      <c r="BJ82" s="37" t="s">
        <v>520</v>
      </c>
      <c r="BK82" s="37" t="s">
        <v>521</v>
      </c>
      <c r="BL82" s="37" t="s">
        <v>522</v>
      </c>
      <c r="BM82" s="37" t="s">
        <v>523</v>
      </c>
      <c r="BN82" s="37" t="s">
        <v>524</v>
      </c>
      <c r="BO82" s="37" t="s">
        <v>525</v>
      </c>
      <c r="BP82" s="37" t="s">
        <v>526</v>
      </c>
      <c r="BQ82" s="37" t="s">
        <v>527</v>
      </c>
      <c r="BR82" s="37" t="s">
        <v>528</v>
      </c>
      <c r="BS82" s="37"/>
    </row>
    <row r="83" spans="1:71">
      <c r="A83" s="37"/>
      <c r="B83" s="37" t="s">
        <v>529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37"/>
    </row>
    <row r="84" spans="1:71">
      <c r="A84" s="37"/>
      <c r="B84" s="37" t="s">
        <v>530</v>
      </c>
      <c r="C84" s="11">
        <v>9650.1</v>
      </c>
      <c r="D84" s="11">
        <v>9568.1</v>
      </c>
      <c r="E84" s="11">
        <v>9455.5</v>
      </c>
      <c r="F84" s="11">
        <v>9408.7999999999993</v>
      </c>
      <c r="G84" s="11">
        <v>9322.5</v>
      </c>
      <c r="H84" s="11">
        <v>9284.2999999999993</v>
      </c>
      <c r="I84" s="11">
        <v>9207.1</v>
      </c>
      <c r="J84" s="11">
        <v>9205.2999999999993</v>
      </c>
      <c r="K84" s="11">
        <v>9241.2999999999993</v>
      </c>
      <c r="L84" s="11">
        <v>9251.1</v>
      </c>
      <c r="M84" s="11">
        <v>9159</v>
      </c>
      <c r="N84" s="11">
        <v>9198.7999999999993</v>
      </c>
      <c r="O84" s="11">
        <v>9125.1</v>
      </c>
      <c r="P84" s="11">
        <v>9217.7000000000007</v>
      </c>
      <c r="Q84" s="11">
        <v>9141.4</v>
      </c>
      <c r="R84" s="11">
        <v>9133.5</v>
      </c>
      <c r="S84" s="11">
        <v>8937.6</v>
      </c>
      <c r="T84" s="11">
        <v>8912.9</v>
      </c>
      <c r="U84" s="11">
        <v>8853.7000000000007</v>
      </c>
      <c r="V84" s="11">
        <v>8800.6</v>
      </c>
      <c r="W84" s="11">
        <v>8785.1</v>
      </c>
      <c r="X84" s="11">
        <v>8803.7000000000007</v>
      </c>
      <c r="Y84" s="11">
        <v>8851.2999999999993</v>
      </c>
      <c r="Z84" s="11">
        <v>8898.4</v>
      </c>
      <c r="AA84" s="11">
        <v>8917.7999999999993</v>
      </c>
      <c r="AB84" s="11">
        <v>9086.7000000000007</v>
      </c>
      <c r="AC84" s="11">
        <v>9204.1</v>
      </c>
      <c r="AD84" s="11">
        <v>9339.2000000000007</v>
      </c>
      <c r="AE84" s="11">
        <v>9382.2999999999993</v>
      </c>
      <c r="AF84" s="11">
        <v>9542.6</v>
      </c>
      <c r="AG84" s="11">
        <v>9673.7999999999993</v>
      </c>
      <c r="AH84" s="11">
        <v>9799.2000000000007</v>
      </c>
      <c r="AI84" s="11">
        <v>9821.1</v>
      </c>
      <c r="AJ84" s="11">
        <v>9984.2000000000007</v>
      </c>
      <c r="AK84" s="11">
        <v>10051.6</v>
      </c>
      <c r="AL84" s="11">
        <v>10202</v>
      </c>
      <c r="AM84" s="11">
        <v>10327.4</v>
      </c>
      <c r="AN84" s="11">
        <v>10516.6</v>
      </c>
      <c r="AO84" s="11">
        <v>10687.4</v>
      </c>
      <c r="AP84" s="11">
        <v>10784.8</v>
      </c>
      <c r="AQ84" s="11">
        <v>10889.2</v>
      </c>
      <c r="AR84" s="11">
        <v>11087.3</v>
      </c>
      <c r="AS84" s="11">
        <v>11155.1</v>
      </c>
      <c r="AT84" s="11">
        <v>11252.3</v>
      </c>
      <c r="AU84" s="11">
        <v>11257.2</v>
      </c>
      <c r="AV84" s="11">
        <v>11405.3</v>
      </c>
      <c r="AW84" s="11">
        <v>11376.8</v>
      </c>
      <c r="AX84" s="11">
        <v>11341.3</v>
      </c>
      <c r="AY84" s="11">
        <v>11118.3</v>
      </c>
      <c r="AZ84" s="11">
        <v>11215.7</v>
      </c>
      <c r="BA84" s="11">
        <v>11135.9</v>
      </c>
      <c r="BB84" s="11">
        <v>10960.2</v>
      </c>
      <c r="BC84" s="11">
        <v>10795.7</v>
      </c>
      <c r="BD84" s="11">
        <v>10839.5</v>
      </c>
      <c r="BE84" s="11">
        <v>10812.7</v>
      </c>
      <c r="BF84" s="11">
        <v>10779.5</v>
      </c>
      <c r="BG84" s="11">
        <v>10628.5</v>
      </c>
      <c r="BH84" s="11">
        <v>10717.5</v>
      </c>
      <c r="BI84" s="11">
        <v>10835.9</v>
      </c>
      <c r="BJ84" s="11">
        <v>10903.9</v>
      </c>
      <c r="BK84" s="11">
        <v>10920.1</v>
      </c>
      <c r="BL84" s="11">
        <v>11041.2</v>
      </c>
      <c r="BM84" s="11">
        <v>11089.8</v>
      </c>
      <c r="BN84" s="11">
        <v>11064.5</v>
      </c>
      <c r="BO84" s="11">
        <v>10981.3</v>
      </c>
      <c r="BP84" s="11">
        <v>11049.5</v>
      </c>
      <c r="BQ84" s="11">
        <v>11230.2</v>
      </c>
      <c r="BR84" s="11">
        <v>11346.2</v>
      </c>
      <c r="BS84" s="37"/>
    </row>
    <row r="85" spans="1:71">
      <c r="A85" s="37"/>
      <c r="B85" s="37" t="s">
        <v>182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37"/>
    </row>
    <row r="86" spans="1:71">
      <c r="A86" s="37"/>
      <c r="B86" s="37" t="s">
        <v>530</v>
      </c>
      <c r="C86" s="11">
        <v>9696</v>
      </c>
      <c r="D86" s="11">
        <v>9612.1</v>
      </c>
      <c r="E86" s="11">
        <v>9500.5</v>
      </c>
      <c r="F86" s="11">
        <v>9452.9</v>
      </c>
      <c r="G86" s="11">
        <v>9367.9</v>
      </c>
      <c r="H86" s="11">
        <v>9329.4</v>
      </c>
      <c r="I86" s="11">
        <v>9253</v>
      </c>
      <c r="J86" s="11">
        <v>9250.7000000000007</v>
      </c>
      <c r="K86" s="11">
        <v>9286.7000000000007</v>
      </c>
      <c r="L86" s="11">
        <v>9296.6</v>
      </c>
      <c r="M86" s="11">
        <v>9205.7999999999993</v>
      </c>
      <c r="N86" s="11">
        <v>9243.5</v>
      </c>
      <c r="O86" s="11">
        <v>9171.5</v>
      </c>
      <c r="P86" s="11">
        <v>9262.6</v>
      </c>
      <c r="Q86" s="11">
        <v>9188.7000000000007</v>
      </c>
      <c r="R86" s="11">
        <v>9178.5</v>
      </c>
      <c r="S86" s="11">
        <v>8984.2999999999993</v>
      </c>
      <c r="T86" s="11">
        <v>8958.4</v>
      </c>
      <c r="U86" s="11">
        <v>8900.1</v>
      </c>
      <c r="V86" s="11">
        <v>8844.7999999999993</v>
      </c>
      <c r="W86" s="11">
        <v>8831</v>
      </c>
      <c r="X86" s="11">
        <v>8848.6</v>
      </c>
      <c r="Y86" s="11">
        <v>8897.2000000000007</v>
      </c>
      <c r="Z86" s="11">
        <v>8942.5</v>
      </c>
      <c r="AA86" s="11">
        <v>8965</v>
      </c>
      <c r="AB86" s="11">
        <v>9132.4</v>
      </c>
      <c r="AC86" s="11">
        <v>9253</v>
      </c>
      <c r="AD86" s="11">
        <v>9385.5</v>
      </c>
      <c r="AE86" s="11">
        <v>9431.5</v>
      </c>
      <c r="AF86" s="11">
        <v>9591</v>
      </c>
      <c r="AG86" s="11">
        <v>9723.9</v>
      </c>
      <c r="AH86" s="11">
        <v>9849</v>
      </c>
      <c r="AI86" s="11">
        <v>9873.4</v>
      </c>
      <c r="AJ86" s="11">
        <v>10036.9</v>
      </c>
      <c r="AK86" s="11">
        <v>10098.4</v>
      </c>
      <c r="AL86" s="11">
        <v>10256.5</v>
      </c>
      <c r="AM86" s="11">
        <v>10378.700000000001</v>
      </c>
      <c r="AN86" s="11">
        <v>10572.6</v>
      </c>
      <c r="AO86" s="11">
        <v>10741.4</v>
      </c>
      <c r="AP86" s="11">
        <v>10842.3</v>
      </c>
      <c r="AQ86" s="11">
        <v>10943</v>
      </c>
      <c r="AR86" s="11">
        <v>11147.3</v>
      </c>
      <c r="AS86" s="11">
        <v>11210.8</v>
      </c>
      <c r="AT86" s="11">
        <v>11312.9</v>
      </c>
      <c r="AU86" s="11">
        <v>11316.3</v>
      </c>
      <c r="AV86" s="11">
        <v>11466.6</v>
      </c>
      <c r="AW86" s="11">
        <v>11437</v>
      </c>
      <c r="AX86" s="11">
        <v>11401.8</v>
      </c>
      <c r="AY86" s="11">
        <v>11176.9</v>
      </c>
      <c r="AZ86" s="11">
        <v>11275.9</v>
      </c>
      <c r="BA86" s="11">
        <v>11194.1</v>
      </c>
      <c r="BB86" s="11">
        <v>11018.5</v>
      </c>
      <c r="BC86" s="11">
        <v>10853.6</v>
      </c>
      <c r="BD86" s="11">
        <v>10897.6</v>
      </c>
      <c r="BE86" s="11">
        <v>10871.8</v>
      </c>
      <c r="BF86" s="11">
        <v>10837.6</v>
      </c>
      <c r="BG86" s="11">
        <v>10687.3</v>
      </c>
      <c r="BH86" s="11">
        <v>10775.3</v>
      </c>
      <c r="BI86" s="11">
        <v>10895.2</v>
      </c>
      <c r="BJ86" s="11">
        <v>10961.6</v>
      </c>
      <c r="BK86" s="11">
        <v>10977.6</v>
      </c>
      <c r="BL86" s="11">
        <v>11099</v>
      </c>
      <c r="BM86" s="11">
        <v>11151.5</v>
      </c>
      <c r="BN86" s="11">
        <v>11128.8</v>
      </c>
      <c r="BO86" s="11">
        <v>11054.4</v>
      </c>
      <c r="BP86" s="11">
        <v>11124.8</v>
      </c>
      <c r="BQ86" s="11">
        <v>11312.6</v>
      </c>
      <c r="BR86" s="11">
        <v>11425.1</v>
      </c>
      <c r="BS86" s="37"/>
    </row>
    <row r="87" spans="1:71">
      <c r="A87" s="37"/>
      <c r="B87" s="37" t="s">
        <v>531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37"/>
    </row>
    <row r="88" spans="1:71">
      <c r="A88" s="37"/>
      <c r="B88" s="37" t="s">
        <v>530</v>
      </c>
      <c r="C88" s="11">
        <v>9319.9</v>
      </c>
      <c r="D88" s="11">
        <v>9241</v>
      </c>
      <c r="E88" s="11">
        <v>9130.4</v>
      </c>
      <c r="F88" s="11">
        <v>9087</v>
      </c>
      <c r="G88" s="11">
        <v>8994.9</v>
      </c>
      <c r="H88" s="11">
        <v>8956.6</v>
      </c>
      <c r="I88" s="11">
        <v>8879.7000000000007</v>
      </c>
      <c r="J88" s="11">
        <v>8877.6</v>
      </c>
      <c r="K88" s="11">
        <v>8909.1</v>
      </c>
      <c r="L88" s="11">
        <v>8918.1</v>
      </c>
      <c r="M88" s="11">
        <v>8827.9</v>
      </c>
      <c r="N88" s="11">
        <v>8865.9</v>
      </c>
      <c r="O88" s="11">
        <v>8792.1</v>
      </c>
      <c r="P88" s="11">
        <v>8880.2999999999993</v>
      </c>
      <c r="Q88" s="11">
        <v>8806.4</v>
      </c>
      <c r="R88" s="11">
        <v>8798</v>
      </c>
      <c r="S88" s="11">
        <v>8601.6</v>
      </c>
      <c r="T88" s="11">
        <v>8575.2999999999993</v>
      </c>
      <c r="U88" s="11">
        <v>8518</v>
      </c>
      <c r="V88" s="11">
        <v>8465.5</v>
      </c>
      <c r="W88" s="11">
        <v>8446.4</v>
      </c>
      <c r="X88" s="11">
        <v>8461.2999999999993</v>
      </c>
      <c r="Y88" s="11">
        <v>8511.2000000000007</v>
      </c>
      <c r="Z88" s="11">
        <v>8556</v>
      </c>
      <c r="AA88" s="11">
        <v>8570.2000000000007</v>
      </c>
      <c r="AB88" s="11">
        <v>8734.5</v>
      </c>
      <c r="AC88" s="11">
        <v>8849.5</v>
      </c>
      <c r="AD88" s="11">
        <v>8980.6</v>
      </c>
      <c r="AE88" s="11">
        <v>9014.9</v>
      </c>
      <c r="AF88" s="11">
        <v>9169.6</v>
      </c>
      <c r="AG88" s="11">
        <v>9295.4</v>
      </c>
      <c r="AH88" s="11">
        <v>9419.7000000000007</v>
      </c>
      <c r="AI88" s="11">
        <v>9436</v>
      </c>
      <c r="AJ88" s="11">
        <v>9594.6</v>
      </c>
      <c r="AK88" s="11">
        <v>9656.7000000000007</v>
      </c>
      <c r="AL88" s="11">
        <v>9805.7000000000007</v>
      </c>
      <c r="AM88" s="11">
        <v>9921.2000000000007</v>
      </c>
      <c r="AN88" s="11">
        <v>10102.700000000001</v>
      </c>
      <c r="AO88" s="11">
        <v>10268.4</v>
      </c>
      <c r="AP88" s="11">
        <v>10363.6</v>
      </c>
      <c r="AQ88" s="11">
        <v>10459.4</v>
      </c>
      <c r="AR88" s="11">
        <v>10651.7</v>
      </c>
      <c r="AS88" s="11">
        <v>10714.3</v>
      </c>
      <c r="AT88" s="11">
        <v>10809.2</v>
      </c>
      <c r="AU88" s="11">
        <v>10807.7</v>
      </c>
      <c r="AV88" s="11">
        <v>10951</v>
      </c>
      <c r="AW88" s="11">
        <v>10921.1</v>
      </c>
      <c r="AX88" s="11">
        <v>10888.9</v>
      </c>
      <c r="AY88" s="11">
        <v>10665.8</v>
      </c>
      <c r="AZ88" s="11">
        <v>10760.8</v>
      </c>
      <c r="BA88" s="11">
        <v>10679.4</v>
      </c>
      <c r="BB88" s="11">
        <v>10508.7</v>
      </c>
      <c r="BC88" s="11">
        <v>10346.4</v>
      </c>
      <c r="BD88" s="11">
        <v>10387.700000000001</v>
      </c>
      <c r="BE88" s="11">
        <v>10358.299999999999</v>
      </c>
      <c r="BF88" s="11">
        <v>10328.1</v>
      </c>
      <c r="BG88" s="11">
        <v>10178.6</v>
      </c>
      <c r="BH88" s="11">
        <v>10266.299999999999</v>
      </c>
      <c r="BI88" s="11">
        <v>10379.6</v>
      </c>
      <c r="BJ88" s="11">
        <v>10446.799999999999</v>
      </c>
      <c r="BK88" s="11">
        <v>10459.299999999999</v>
      </c>
      <c r="BL88" s="11">
        <v>10576.1</v>
      </c>
      <c r="BM88" s="11">
        <v>10622.1</v>
      </c>
      <c r="BN88" s="11">
        <v>10597.7</v>
      </c>
      <c r="BO88" s="11">
        <v>10516.7</v>
      </c>
      <c r="BP88" s="11">
        <v>10584.2</v>
      </c>
      <c r="BQ88" s="11">
        <v>10762.4</v>
      </c>
      <c r="BR88" s="11">
        <v>10879.6</v>
      </c>
      <c r="BS88" s="37"/>
    </row>
    <row r="89" spans="1:71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</row>
    <row r="90" spans="1:71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</row>
    <row r="91" spans="1:71">
      <c r="A91" s="37"/>
      <c r="B91" s="37" t="s">
        <v>532</v>
      </c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</row>
    <row r="92" spans="1:71">
      <c r="A92" s="37"/>
      <c r="B92" s="37" t="s">
        <v>533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</row>
    <row r="93" spans="1:71">
      <c r="A93" s="37"/>
      <c r="B93" s="37" t="s">
        <v>534</v>
      </c>
      <c r="C93" s="37">
        <v>1980</v>
      </c>
      <c r="D93" s="37"/>
      <c r="E93" s="37"/>
      <c r="F93" s="37"/>
      <c r="G93" s="37">
        <f>C93+1</f>
        <v>1981</v>
      </c>
      <c r="H93" s="37"/>
      <c r="I93" s="37"/>
      <c r="J93" s="37"/>
      <c r="K93" s="37">
        <f>G93+1</f>
        <v>1982</v>
      </c>
      <c r="L93" s="37"/>
      <c r="M93" s="37"/>
      <c r="N93" s="37"/>
      <c r="O93" s="37">
        <f>K93+1</f>
        <v>1983</v>
      </c>
      <c r="P93" s="37"/>
      <c r="Q93" s="37"/>
      <c r="R93" s="37"/>
      <c r="S93" s="37">
        <f>O93+1</f>
        <v>1984</v>
      </c>
      <c r="T93" s="37"/>
      <c r="U93" s="37"/>
      <c r="V93" s="37"/>
      <c r="W93" s="37">
        <f>S93+1</f>
        <v>1985</v>
      </c>
      <c r="X93" s="37"/>
      <c r="Y93" s="37"/>
      <c r="Z93" s="37"/>
      <c r="AA93" s="37">
        <f>W93+1</f>
        <v>1986</v>
      </c>
      <c r="AB93" s="37"/>
      <c r="AC93" s="37"/>
      <c r="AD93" s="37"/>
      <c r="AE93" s="37">
        <f>AA93+1</f>
        <v>1987</v>
      </c>
      <c r="AF93" s="37"/>
      <c r="AG93" s="37"/>
      <c r="AH93" s="37"/>
      <c r="AI93" s="37">
        <f>AE93+1</f>
        <v>1988</v>
      </c>
      <c r="AJ93" s="37"/>
      <c r="AK93" s="37"/>
      <c r="AL93" s="37"/>
      <c r="AM93" s="37">
        <f>AI93+1</f>
        <v>1989</v>
      </c>
      <c r="AN93" s="37"/>
      <c r="AO93" s="37"/>
      <c r="AP93" s="37"/>
      <c r="AQ93" s="37">
        <f>AM93+1</f>
        <v>1990</v>
      </c>
      <c r="AR93" s="37"/>
      <c r="AS93" s="37"/>
      <c r="AT93" s="37"/>
      <c r="AU93" s="37">
        <f>AQ93+1</f>
        <v>1991</v>
      </c>
      <c r="AV93" s="37"/>
      <c r="AW93" s="37"/>
      <c r="AX93" s="37"/>
      <c r="AY93" s="37">
        <f>AU93+1</f>
        <v>1992</v>
      </c>
      <c r="AZ93" s="37"/>
      <c r="BA93" s="37"/>
      <c r="BB93" s="37"/>
      <c r="BC93" s="37">
        <f>AY93+1</f>
        <v>1993</v>
      </c>
      <c r="BD93" s="37"/>
      <c r="BE93" s="37"/>
      <c r="BF93" s="37"/>
      <c r="BG93" s="37">
        <f>BC93+1</f>
        <v>1994</v>
      </c>
      <c r="BH93" s="37"/>
      <c r="BI93" s="37"/>
      <c r="BJ93" s="37"/>
      <c r="BK93" s="37">
        <f>BG93+1</f>
        <v>1995</v>
      </c>
      <c r="BL93" s="37"/>
      <c r="BM93" s="37"/>
      <c r="BN93" s="37"/>
      <c r="BO93" s="37">
        <f>BK93+1</f>
        <v>1996</v>
      </c>
      <c r="BP93" s="37"/>
      <c r="BQ93" s="37"/>
      <c r="BR93" s="37"/>
      <c r="BS93" s="37"/>
    </row>
    <row r="94" spans="1:71">
      <c r="A94" s="37"/>
      <c r="B94" s="37" t="s">
        <v>535</v>
      </c>
      <c r="C94" s="11">
        <f>AVERAGE(C84:F84)</f>
        <v>9520.625</v>
      </c>
      <c r="D94" s="37"/>
      <c r="E94" s="37"/>
      <c r="F94" s="37"/>
      <c r="G94" s="11">
        <f>AVERAGE(G84:J84)</f>
        <v>9254.7999999999993</v>
      </c>
      <c r="H94" s="37"/>
      <c r="I94" s="37"/>
      <c r="J94" s="37"/>
      <c r="K94" s="11">
        <f>AVERAGE(K84:N84)</f>
        <v>9212.5499999999993</v>
      </c>
      <c r="L94" s="37"/>
      <c r="M94" s="37"/>
      <c r="N94" s="37"/>
      <c r="O94" s="11">
        <f>AVERAGE(O84:R84)</f>
        <v>9154.4250000000011</v>
      </c>
      <c r="P94" s="37"/>
      <c r="Q94" s="37"/>
      <c r="R94" s="37"/>
      <c r="S94" s="11">
        <f>AVERAGE(S84:V84)</f>
        <v>8876.2000000000007</v>
      </c>
      <c r="T94" s="37"/>
      <c r="U94" s="37"/>
      <c r="V94" s="37"/>
      <c r="W94" s="11">
        <f>AVERAGE(W84:Z84)</f>
        <v>8834.625</v>
      </c>
      <c r="X94" s="37"/>
      <c r="Y94" s="37"/>
      <c r="Z94" s="37"/>
      <c r="AA94" s="11">
        <f>AVERAGE(AA84:AD84)</f>
        <v>9136.9500000000007</v>
      </c>
      <c r="AB94" s="37"/>
      <c r="AC94" s="37"/>
      <c r="AD94" s="37"/>
      <c r="AE94" s="11">
        <f>AVERAGE(AE84:AH84)</f>
        <v>9599.4750000000004</v>
      </c>
      <c r="AF94" s="37"/>
      <c r="AG94" s="37"/>
      <c r="AH94" s="37"/>
      <c r="AI94" s="11">
        <f>AVERAGE(AI84:AL84)</f>
        <v>10014.725</v>
      </c>
      <c r="AJ94" s="37"/>
      <c r="AK94" s="37"/>
      <c r="AL94" s="37"/>
      <c r="AM94" s="11">
        <f>AVERAGE(AM84:AP84)</f>
        <v>10579.05</v>
      </c>
      <c r="AN94" s="37"/>
      <c r="AO94" s="37"/>
      <c r="AP94" s="37"/>
      <c r="AQ94" s="11">
        <f>AVERAGE(AQ84:AT84)</f>
        <v>11095.974999999999</v>
      </c>
      <c r="AR94" s="37"/>
      <c r="AS94" s="37"/>
      <c r="AT94" s="37"/>
      <c r="AU94" s="11">
        <f>AVERAGE(AU84:AX84)</f>
        <v>11345.150000000001</v>
      </c>
      <c r="AV94" s="37"/>
      <c r="AW94" s="37"/>
      <c r="AX94" s="37"/>
      <c r="AY94" s="11">
        <f>AVERAGE(AY84:BB84)</f>
        <v>11107.525000000001</v>
      </c>
      <c r="AZ94" s="37"/>
      <c r="BA94" s="37"/>
      <c r="BB94" s="37"/>
      <c r="BC94" s="11">
        <f>AVERAGE(BC84:BF84)</f>
        <v>10806.85</v>
      </c>
      <c r="BD94" s="37"/>
      <c r="BE94" s="37"/>
      <c r="BF94" s="37"/>
      <c r="BG94" s="11">
        <f>AVERAGE(BG84:BJ84)</f>
        <v>10771.45</v>
      </c>
      <c r="BH94" s="37"/>
      <c r="BI94" s="37"/>
      <c r="BJ94" s="37"/>
      <c r="BK94" s="11">
        <f>AVERAGE(BK84:BN84)</f>
        <v>11028.900000000001</v>
      </c>
      <c r="BL94" s="37"/>
      <c r="BM94" s="37"/>
      <c r="BN94" s="37"/>
      <c r="BO94" s="11">
        <f>AVERAGE(BO84:BR84)</f>
        <v>11151.8</v>
      </c>
      <c r="BP94" s="37"/>
      <c r="BQ94" s="37"/>
      <c r="BR94" s="37"/>
      <c r="BS94" s="37"/>
    </row>
    <row r="95" spans="1:71">
      <c r="A95" s="37"/>
      <c r="B95" s="37" t="s">
        <v>536</v>
      </c>
      <c r="C95" s="11">
        <f>AVERAGE(C86:F86)</f>
        <v>9565.375</v>
      </c>
      <c r="D95" s="37"/>
      <c r="E95" s="37"/>
      <c r="F95" s="37"/>
      <c r="G95" s="11">
        <f>AVERAGE(G86:J86)</f>
        <v>9300.25</v>
      </c>
      <c r="H95" s="37"/>
      <c r="I95" s="37"/>
      <c r="J95" s="37"/>
      <c r="K95" s="11">
        <f>AVERAGE(K86:N86)</f>
        <v>9258.1500000000015</v>
      </c>
      <c r="L95" s="37"/>
      <c r="M95" s="37"/>
      <c r="N95" s="37"/>
      <c r="O95" s="11">
        <f>AVERAGE(O86:R86)</f>
        <v>9200.3250000000007</v>
      </c>
      <c r="P95" s="37"/>
      <c r="Q95" s="37"/>
      <c r="R95" s="37"/>
      <c r="S95" s="11">
        <f>AVERAGE(S86:V86)</f>
        <v>8921.8999999999978</v>
      </c>
      <c r="T95" s="37"/>
      <c r="U95" s="37"/>
      <c r="V95" s="37"/>
      <c r="W95" s="11">
        <f>AVERAGE(W86:Z86)</f>
        <v>8879.8250000000007</v>
      </c>
      <c r="X95" s="37"/>
      <c r="Y95" s="37"/>
      <c r="Z95" s="37"/>
      <c r="AA95" s="11">
        <f>AVERAGE(AA86:AD86)</f>
        <v>9183.9750000000004</v>
      </c>
      <c r="AB95" s="37"/>
      <c r="AC95" s="37"/>
      <c r="AD95" s="37"/>
      <c r="AE95" s="11">
        <f>AVERAGE(AE86:AH86)</f>
        <v>9648.85</v>
      </c>
      <c r="AF95" s="37"/>
      <c r="AG95" s="37"/>
      <c r="AH95" s="37"/>
      <c r="AI95" s="11">
        <f>AVERAGE(AI86:AL86)</f>
        <v>10066.299999999999</v>
      </c>
      <c r="AJ95" s="37"/>
      <c r="AK95" s="37"/>
      <c r="AL95" s="37"/>
      <c r="AM95" s="11">
        <f>AVERAGE(AM86:AP86)</f>
        <v>10633.75</v>
      </c>
      <c r="AN95" s="37"/>
      <c r="AO95" s="37"/>
      <c r="AP95" s="37"/>
      <c r="AQ95" s="11">
        <f>AVERAGE(AQ86:AT86)</f>
        <v>11153.5</v>
      </c>
      <c r="AR95" s="37"/>
      <c r="AS95" s="37"/>
      <c r="AT95" s="37"/>
      <c r="AU95" s="11">
        <f>AVERAGE(AU86:AX86)</f>
        <v>11405.424999999999</v>
      </c>
      <c r="AV95" s="37"/>
      <c r="AW95" s="37"/>
      <c r="AX95" s="37"/>
      <c r="AY95" s="11">
        <f>AVERAGE(AY86:BB86)</f>
        <v>11166.35</v>
      </c>
      <c r="AZ95" s="37"/>
      <c r="BA95" s="37"/>
      <c r="BB95" s="37"/>
      <c r="BC95" s="11">
        <f>AVERAGE(BC86:BF86)</f>
        <v>10865.15</v>
      </c>
      <c r="BD95" s="37"/>
      <c r="BE95" s="37"/>
      <c r="BF95" s="37"/>
      <c r="BG95" s="11">
        <f>AVERAGE(BG86:BJ86)</f>
        <v>10829.85</v>
      </c>
      <c r="BH95" s="37"/>
      <c r="BI95" s="37"/>
      <c r="BJ95" s="37"/>
      <c r="BK95" s="11">
        <f>AVERAGE(BK86:BN86)</f>
        <v>11089.224999999999</v>
      </c>
      <c r="BL95" s="37"/>
      <c r="BM95" s="37"/>
      <c r="BN95" s="37"/>
      <c r="BO95" s="11">
        <f>AVERAGE(BO86:BR86)</f>
        <v>11229.224999999999</v>
      </c>
      <c r="BP95" s="37"/>
      <c r="BQ95" s="37"/>
      <c r="BR95" s="37"/>
      <c r="BS95" s="37"/>
    </row>
    <row r="96" spans="1:71">
      <c r="A96" s="37"/>
      <c r="B96" s="37" t="s">
        <v>537</v>
      </c>
      <c r="C96" s="11">
        <f>AVERAGE(C88:F88)</f>
        <v>9194.5750000000007</v>
      </c>
      <c r="D96" s="37"/>
      <c r="E96" s="37"/>
      <c r="F96" s="37"/>
      <c r="G96" s="11">
        <f>AVERAGE(G88:J88)</f>
        <v>8927.2000000000007</v>
      </c>
      <c r="H96" s="37"/>
      <c r="I96" s="37"/>
      <c r="J96" s="37"/>
      <c r="K96" s="11">
        <f>AVERAGE(K88:N88)</f>
        <v>8880.25</v>
      </c>
      <c r="L96" s="37"/>
      <c r="M96" s="37"/>
      <c r="N96" s="37"/>
      <c r="O96" s="11">
        <f>AVERAGE(O88:R88)</f>
        <v>8819.2000000000007</v>
      </c>
      <c r="P96" s="37"/>
      <c r="Q96" s="37"/>
      <c r="R96" s="37"/>
      <c r="S96" s="11">
        <f>AVERAGE(S88:V88)</f>
        <v>8540.1</v>
      </c>
      <c r="T96" s="37"/>
      <c r="U96" s="37"/>
      <c r="V96" s="37"/>
      <c r="W96" s="11">
        <f>AVERAGE(W88:Z88)</f>
        <v>8493.7249999999985</v>
      </c>
      <c r="X96" s="37"/>
      <c r="Y96" s="37"/>
      <c r="Z96" s="37"/>
      <c r="AA96" s="11">
        <f>AVERAGE(AA88:AD88)</f>
        <v>8783.7000000000007</v>
      </c>
      <c r="AB96" s="37"/>
      <c r="AC96" s="37"/>
      <c r="AD96" s="37"/>
      <c r="AE96" s="11">
        <f>AVERAGE(AE88:AH88)</f>
        <v>9224.9000000000015</v>
      </c>
      <c r="AF96" s="37"/>
      <c r="AG96" s="37"/>
      <c r="AH96" s="37"/>
      <c r="AI96" s="11">
        <f>AVERAGE(AI88:AL88)</f>
        <v>9623.25</v>
      </c>
      <c r="AJ96" s="37"/>
      <c r="AK96" s="37"/>
      <c r="AL96" s="37"/>
      <c r="AM96" s="11">
        <f>AVERAGE(AM88:AP88)</f>
        <v>10163.975</v>
      </c>
      <c r="AN96" s="37"/>
      <c r="AO96" s="37"/>
      <c r="AP96" s="37"/>
      <c r="AQ96" s="11">
        <f>AVERAGE(AQ88:AT88)</f>
        <v>10658.65</v>
      </c>
      <c r="AR96" s="37"/>
      <c r="AS96" s="37"/>
      <c r="AT96" s="37"/>
      <c r="AU96" s="11">
        <f>AVERAGE(AU88:AX88)</f>
        <v>10892.175000000001</v>
      </c>
      <c r="AV96" s="37"/>
      <c r="AW96" s="37"/>
      <c r="AX96" s="37"/>
      <c r="AY96" s="11">
        <f>AVERAGE(AY88:BB88)</f>
        <v>10653.674999999999</v>
      </c>
      <c r="AZ96" s="37"/>
      <c r="BA96" s="37"/>
      <c r="BB96" s="37"/>
      <c r="BC96" s="11">
        <f>AVERAGE(BC88:BF88)</f>
        <v>10355.125</v>
      </c>
      <c r="BD96" s="37"/>
      <c r="BE96" s="37"/>
      <c r="BF96" s="37"/>
      <c r="BG96" s="11">
        <f>AVERAGE(BG88:BJ88)</f>
        <v>10317.825000000001</v>
      </c>
      <c r="BH96" s="37"/>
      <c r="BI96" s="37"/>
      <c r="BJ96" s="37"/>
      <c r="BK96" s="11">
        <f>AVERAGE(BK88:BN88)</f>
        <v>10563.8</v>
      </c>
      <c r="BL96" s="37"/>
      <c r="BM96" s="37"/>
      <c r="BN96" s="37"/>
      <c r="BO96" s="11">
        <f>AVERAGE(BO88:BR88)</f>
        <v>10685.725</v>
      </c>
      <c r="BP96" s="37"/>
      <c r="BQ96" s="37"/>
      <c r="BR96" s="37"/>
      <c r="BS96" s="37"/>
    </row>
    <row r="97" spans="1:71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</row>
    <row r="98" spans="1:71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</row>
    <row r="99" spans="1:71">
      <c r="A99" s="37"/>
      <c r="B99" s="12" t="s">
        <v>538</v>
      </c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</row>
    <row r="100" spans="1:71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</row>
    <row r="101" spans="1:71">
      <c r="A101" s="37"/>
      <c r="B101" s="37" t="s">
        <v>110</v>
      </c>
      <c r="C101" s="37" t="s">
        <v>521</v>
      </c>
      <c r="D101" s="37" t="s">
        <v>522</v>
      </c>
      <c r="E101" s="37" t="s">
        <v>523</v>
      </c>
      <c r="F101" s="37" t="s">
        <v>524</v>
      </c>
      <c r="G101" s="37" t="s">
        <v>525</v>
      </c>
      <c r="H101" s="37" t="s">
        <v>526</v>
      </c>
      <c r="I101" s="37" t="s">
        <v>527</v>
      </c>
      <c r="J101" s="37" t="s">
        <v>528</v>
      </c>
      <c r="K101" s="37" t="s">
        <v>539</v>
      </c>
      <c r="L101" s="37" t="s">
        <v>540</v>
      </c>
      <c r="M101" s="37" t="s">
        <v>541</v>
      </c>
      <c r="N101" s="37" t="s">
        <v>542</v>
      </c>
      <c r="O101" s="37" t="s">
        <v>543</v>
      </c>
      <c r="P101" s="37" t="s">
        <v>544</v>
      </c>
      <c r="Q101" s="37" t="s">
        <v>545</v>
      </c>
      <c r="R101" s="37" t="s">
        <v>546</v>
      </c>
      <c r="S101" s="37" t="s">
        <v>547</v>
      </c>
      <c r="T101" s="37" t="s">
        <v>548</v>
      </c>
      <c r="U101" s="37" t="s">
        <v>549</v>
      </c>
      <c r="V101" s="37" t="s">
        <v>550</v>
      </c>
      <c r="W101" s="37" t="s">
        <v>551</v>
      </c>
      <c r="X101" s="37" t="s">
        <v>552</v>
      </c>
      <c r="Y101" s="37" t="s">
        <v>553</v>
      </c>
      <c r="Z101" s="37" t="s">
        <v>554</v>
      </c>
      <c r="AA101" s="37" t="s">
        <v>555</v>
      </c>
      <c r="AB101" s="37" t="s">
        <v>556</v>
      </c>
      <c r="AC101" s="37" t="s">
        <v>557</v>
      </c>
      <c r="AD101" s="37" t="s">
        <v>558</v>
      </c>
      <c r="AE101" s="37" t="s">
        <v>559</v>
      </c>
      <c r="AF101" s="37" t="s">
        <v>560</v>
      </c>
      <c r="AG101" s="37" t="s">
        <v>561</v>
      </c>
      <c r="AH101" s="37" t="s">
        <v>562</v>
      </c>
      <c r="AI101" s="37" t="s">
        <v>563</v>
      </c>
      <c r="AJ101" s="37" t="s">
        <v>564</v>
      </c>
      <c r="AK101" s="37" t="s">
        <v>565</v>
      </c>
      <c r="AL101" s="37" t="s">
        <v>566</v>
      </c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</row>
    <row r="102" spans="1:71">
      <c r="A102" s="37"/>
      <c r="B102" s="37" t="s">
        <v>529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</row>
    <row r="103" spans="1:71">
      <c r="A103" s="37"/>
      <c r="B103" s="37" t="s">
        <v>530</v>
      </c>
      <c r="C103" s="11">
        <v>10920.1</v>
      </c>
      <c r="D103" s="11">
        <v>11041.2</v>
      </c>
      <c r="E103" s="11">
        <v>11089.8</v>
      </c>
      <c r="F103" s="11">
        <v>11064.5</v>
      </c>
      <c r="G103" s="11">
        <v>10981.3</v>
      </c>
      <c r="H103" s="11">
        <v>11049.5</v>
      </c>
      <c r="I103" s="11">
        <v>11230.2</v>
      </c>
      <c r="J103" s="11">
        <v>11346.2</v>
      </c>
      <c r="K103" s="11">
        <v>11429.9</v>
      </c>
      <c r="L103" s="11">
        <v>11503.5</v>
      </c>
      <c r="M103" s="11">
        <v>11656.7</v>
      </c>
      <c r="N103" s="11">
        <v>11742.3</v>
      </c>
      <c r="O103" s="11">
        <v>11826.7</v>
      </c>
      <c r="P103" s="11">
        <v>11965.1</v>
      </c>
      <c r="Q103" s="11">
        <v>12141</v>
      </c>
      <c r="R103" s="11">
        <v>12291.8</v>
      </c>
      <c r="S103" s="11">
        <v>12353.3</v>
      </c>
      <c r="T103" s="11">
        <v>12550</v>
      </c>
      <c r="U103" s="11">
        <v>12685.1</v>
      </c>
      <c r="V103" s="11">
        <v>12768.7</v>
      </c>
      <c r="W103" s="11">
        <v>12831.6</v>
      </c>
      <c r="X103" s="11">
        <v>13104.5</v>
      </c>
      <c r="Y103" s="11">
        <v>13272</v>
      </c>
      <c r="Z103" s="11">
        <v>13281.8</v>
      </c>
      <c r="AA103" s="11">
        <v>13356.5</v>
      </c>
      <c r="AB103" s="11">
        <v>13427.5</v>
      </c>
      <c r="AC103" s="11">
        <v>13570</v>
      </c>
      <c r="AD103" s="11">
        <v>13632.5</v>
      </c>
      <c r="AE103" s="11">
        <v>13621</v>
      </c>
      <c r="AF103" s="11">
        <v>13752.1</v>
      </c>
      <c r="AG103" s="11">
        <v>13841.9</v>
      </c>
      <c r="AH103" s="11">
        <v>13877.6</v>
      </c>
      <c r="AI103" s="11">
        <v>13898.7</v>
      </c>
      <c r="AJ103" s="11">
        <v>14093</v>
      </c>
      <c r="AK103" s="11">
        <v>14199.9</v>
      </c>
      <c r="AL103" s="11">
        <v>14224.1</v>
      </c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</row>
    <row r="104" spans="1:71">
      <c r="A104" s="37"/>
      <c r="B104" s="37" t="s">
        <v>182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</row>
    <row r="105" spans="1:71">
      <c r="A105" s="37"/>
      <c r="B105" s="37" t="s">
        <v>530</v>
      </c>
      <c r="C105" s="11">
        <v>10977.6</v>
      </c>
      <c r="D105" s="11">
        <v>11099</v>
      </c>
      <c r="E105" s="11">
        <v>11151.5</v>
      </c>
      <c r="F105" s="11">
        <v>11128.8</v>
      </c>
      <c r="G105" s="11">
        <v>11054.4</v>
      </c>
      <c r="H105" s="11">
        <v>11124.8</v>
      </c>
      <c r="I105" s="11">
        <v>11312.6</v>
      </c>
      <c r="J105" s="11">
        <v>11425.1</v>
      </c>
      <c r="K105" s="11">
        <v>11510.6</v>
      </c>
      <c r="L105" s="11">
        <v>11580.3</v>
      </c>
      <c r="M105" s="11">
        <v>11738.4</v>
      </c>
      <c r="N105" s="11">
        <v>11820.2</v>
      </c>
      <c r="O105" s="11">
        <v>11914</v>
      </c>
      <c r="P105" s="11">
        <v>12052.1</v>
      </c>
      <c r="Q105" s="11">
        <v>12238.6</v>
      </c>
      <c r="R105" s="11">
        <v>12391</v>
      </c>
      <c r="S105" s="11">
        <v>12459.9</v>
      </c>
      <c r="T105" s="11">
        <v>12664.5</v>
      </c>
      <c r="U105" s="11">
        <v>12803.3</v>
      </c>
      <c r="V105" s="11">
        <v>12889.3</v>
      </c>
      <c r="W105" s="11">
        <v>12947.9</v>
      </c>
      <c r="X105" s="11">
        <v>13225.4</v>
      </c>
      <c r="Y105" s="11">
        <v>13390.3</v>
      </c>
      <c r="Z105" s="11">
        <v>13402.2</v>
      </c>
      <c r="AA105" s="11">
        <v>13475.5</v>
      </c>
      <c r="AB105" s="11">
        <v>13550.1</v>
      </c>
      <c r="AC105" s="11">
        <v>13689.3</v>
      </c>
      <c r="AD105" s="11">
        <v>13755</v>
      </c>
      <c r="AE105" s="11">
        <v>13738.8</v>
      </c>
      <c r="AF105" s="11">
        <v>13874.7</v>
      </c>
      <c r="AG105" s="11">
        <v>13965.1</v>
      </c>
      <c r="AH105" s="11">
        <v>14007.9</v>
      </c>
      <c r="AI105" s="11">
        <v>14034.7</v>
      </c>
      <c r="AJ105" s="11">
        <v>14237.7</v>
      </c>
      <c r="AK105" s="11">
        <v>14348.2</v>
      </c>
      <c r="AL105" s="11">
        <v>14374.5</v>
      </c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</row>
    <row r="106" spans="1:71">
      <c r="A106" s="37"/>
      <c r="B106" s="37" t="s">
        <v>531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</row>
    <row r="107" spans="1:71">
      <c r="A107" s="37"/>
      <c r="B107" s="37" t="s">
        <v>530</v>
      </c>
      <c r="C107" s="11">
        <v>10459.299999999999</v>
      </c>
      <c r="D107" s="11">
        <v>10576.1</v>
      </c>
      <c r="E107" s="11">
        <v>10622.1</v>
      </c>
      <c r="F107" s="11">
        <v>10597.7</v>
      </c>
      <c r="G107" s="11">
        <v>10516.7</v>
      </c>
      <c r="H107" s="11">
        <v>10584.2</v>
      </c>
      <c r="I107" s="11">
        <v>10762.4</v>
      </c>
      <c r="J107" s="11">
        <v>10879.6</v>
      </c>
      <c r="K107" s="11">
        <v>10964.4</v>
      </c>
      <c r="L107" s="11">
        <v>11039</v>
      </c>
      <c r="M107" s="11">
        <v>11193.2</v>
      </c>
      <c r="N107" s="11">
        <v>11281.8</v>
      </c>
      <c r="O107" s="11">
        <v>11373.4</v>
      </c>
      <c r="P107" s="11">
        <v>11508.4</v>
      </c>
      <c r="Q107" s="11">
        <v>11684.8</v>
      </c>
      <c r="R107" s="11">
        <v>11831.9</v>
      </c>
      <c r="S107" s="11">
        <v>11892.6</v>
      </c>
      <c r="T107" s="11">
        <v>12082.3</v>
      </c>
      <c r="U107" s="11">
        <v>12222</v>
      </c>
      <c r="V107" s="11">
        <v>12311.7</v>
      </c>
      <c r="W107" s="11">
        <v>12384.8</v>
      </c>
      <c r="X107" s="11">
        <v>12660.7</v>
      </c>
      <c r="Y107" s="11">
        <v>12831.3</v>
      </c>
      <c r="Z107" s="11">
        <v>12850.9</v>
      </c>
      <c r="AA107" s="11">
        <v>12924.7</v>
      </c>
      <c r="AB107" s="11">
        <v>12991.5</v>
      </c>
      <c r="AC107" s="11">
        <v>13123</v>
      </c>
      <c r="AD107" s="11">
        <v>13180</v>
      </c>
      <c r="AE107" s="11">
        <v>13157.2</v>
      </c>
      <c r="AF107" s="11">
        <v>13276.1</v>
      </c>
      <c r="AG107" s="11">
        <v>13357.2</v>
      </c>
      <c r="AH107" s="11">
        <v>13389.7</v>
      </c>
      <c r="AI107" s="11">
        <v>13410.1</v>
      </c>
      <c r="AJ107" s="11">
        <v>13595.4</v>
      </c>
      <c r="AK107" s="11">
        <v>13694.9</v>
      </c>
      <c r="AL107" s="11">
        <v>13719.3</v>
      </c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</row>
    <row r="108" spans="1:71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</row>
    <row r="109" spans="1:71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</row>
    <row r="110" spans="1:71">
      <c r="A110" s="37"/>
      <c r="B110" s="37" t="s">
        <v>532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</row>
    <row r="111" spans="1:71">
      <c r="A111" s="37"/>
      <c r="B111" s="37" t="s">
        <v>533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</row>
    <row r="112" spans="1:71">
      <c r="A112" s="37"/>
      <c r="B112" s="37" t="s">
        <v>567</v>
      </c>
      <c r="C112" s="37">
        <v>1995</v>
      </c>
      <c r="D112" s="37"/>
      <c r="E112" s="37"/>
      <c r="F112" s="37"/>
      <c r="G112" s="37">
        <f>C112+1</f>
        <v>1996</v>
      </c>
      <c r="H112" s="37"/>
      <c r="I112" s="37"/>
      <c r="J112" s="37"/>
      <c r="K112" s="37">
        <f>G112+1</f>
        <v>1997</v>
      </c>
      <c r="L112" s="37"/>
      <c r="M112" s="37"/>
      <c r="N112" s="37"/>
      <c r="O112" s="37">
        <f>K112+1</f>
        <v>1998</v>
      </c>
      <c r="P112" s="37"/>
      <c r="Q112" s="37"/>
      <c r="R112" s="37"/>
      <c r="S112" s="37">
        <f>O112+1</f>
        <v>1999</v>
      </c>
      <c r="T112" s="37"/>
      <c r="U112" s="37"/>
      <c r="V112" s="37"/>
      <c r="W112" s="37">
        <f>S112+1</f>
        <v>2000</v>
      </c>
      <c r="X112" s="37"/>
      <c r="Y112" s="37"/>
      <c r="Z112" s="37"/>
      <c r="AA112" s="37">
        <f>W112+1</f>
        <v>2001</v>
      </c>
      <c r="AB112" s="37"/>
      <c r="AC112" s="37"/>
      <c r="AD112" s="37"/>
      <c r="AE112" s="37">
        <f>AA112+1</f>
        <v>2002</v>
      </c>
      <c r="AF112" s="37"/>
      <c r="AG112" s="37"/>
      <c r="AH112" s="37"/>
      <c r="AI112" s="37">
        <f>AE112+1</f>
        <v>2003</v>
      </c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</row>
    <row r="113" spans="1:71">
      <c r="A113" s="37"/>
      <c r="B113" s="37" t="s">
        <v>535</v>
      </c>
      <c r="C113" s="11">
        <f>AVERAGE(C103:F103)</f>
        <v>11028.900000000001</v>
      </c>
      <c r="D113" s="37"/>
      <c r="E113" s="37"/>
      <c r="F113" s="37"/>
      <c r="G113" s="11">
        <f>AVERAGE(G103:J103)</f>
        <v>11151.8</v>
      </c>
      <c r="H113" s="37"/>
      <c r="I113" s="37"/>
      <c r="J113" s="37"/>
      <c r="K113" s="11">
        <f>AVERAGE(K103:N103)</f>
        <v>11583.100000000002</v>
      </c>
      <c r="L113" s="37"/>
      <c r="M113" s="37"/>
      <c r="N113" s="37"/>
      <c r="O113" s="11">
        <f>AVERAGE(O103:R103)</f>
        <v>12056.150000000001</v>
      </c>
      <c r="P113" s="37"/>
      <c r="Q113" s="37"/>
      <c r="R113" s="37"/>
      <c r="S113" s="11">
        <f>AVERAGE(S103:V103)</f>
        <v>12589.275000000001</v>
      </c>
      <c r="T113" s="37"/>
      <c r="U113" s="37"/>
      <c r="V113" s="37"/>
      <c r="W113" s="11">
        <f>AVERAGE(W103:Z103)</f>
        <v>13122.474999999999</v>
      </c>
      <c r="X113" s="37"/>
      <c r="Y113" s="37"/>
      <c r="Z113" s="37"/>
      <c r="AA113" s="11">
        <f>AVERAGE(AA103:AD103)</f>
        <v>13496.625</v>
      </c>
      <c r="AB113" s="37"/>
      <c r="AC113" s="37"/>
      <c r="AD113" s="37"/>
      <c r="AE113" s="11">
        <f>AVERAGE(AE103:AH103)</f>
        <v>13773.15</v>
      </c>
      <c r="AF113" s="37"/>
      <c r="AG113" s="37"/>
      <c r="AH113" s="37"/>
      <c r="AI113" s="11">
        <f>AVERAGE(AI103:AL103)</f>
        <v>14103.924999999999</v>
      </c>
      <c r="AJ113" s="37"/>
      <c r="AK113" s="37"/>
      <c r="AL113" s="37"/>
      <c r="AM113" s="11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</row>
    <row r="114" spans="1:71">
      <c r="A114" s="37"/>
      <c r="B114" s="37" t="s">
        <v>536</v>
      </c>
      <c r="C114" s="11">
        <f>AVERAGE(C105:F105)</f>
        <v>11089.224999999999</v>
      </c>
      <c r="D114" s="37"/>
      <c r="E114" s="37"/>
      <c r="F114" s="37"/>
      <c r="G114" s="11">
        <f>AVERAGE(G105:J105)</f>
        <v>11229.224999999999</v>
      </c>
      <c r="H114" s="37"/>
      <c r="I114" s="37"/>
      <c r="J114" s="37"/>
      <c r="K114" s="11">
        <f>AVERAGE(K105:N105)</f>
        <v>11662.375</v>
      </c>
      <c r="L114" s="37"/>
      <c r="M114" s="37"/>
      <c r="N114" s="37"/>
      <c r="O114" s="11">
        <f>AVERAGE(O105:R105)</f>
        <v>12148.924999999999</v>
      </c>
      <c r="P114" s="37"/>
      <c r="Q114" s="37"/>
      <c r="R114" s="37"/>
      <c r="S114" s="11">
        <f>AVERAGE(S105:V105)</f>
        <v>12704.25</v>
      </c>
      <c r="T114" s="37"/>
      <c r="U114" s="37"/>
      <c r="V114" s="37"/>
      <c r="W114" s="11">
        <f>AVERAGE(W105:Z105)</f>
        <v>13241.45</v>
      </c>
      <c r="X114" s="37"/>
      <c r="Y114" s="37"/>
      <c r="Z114" s="37"/>
      <c r="AA114" s="11">
        <f>AVERAGE(AA105:AD105)</f>
        <v>13617.474999999999</v>
      </c>
      <c r="AB114" s="37"/>
      <c r="AC114" s="37"/>
      <c r="AD114" s="37"/>
      <c r="AE114" s="11">
        <f>AVERAGE(AE105:AH105)</f>
        <v>13896.625</v>
      </c>
      <c r="AF114" s="37"/>
      <c r="AG114" s="37"/>
      <c r="AH114" s="37"/>
      <c r="AI114" s="11">
        <f>AVERAGE(AI105:AL105)</f>
        <v>14248.775000000001</v>
      </c>
      <c r="AJ114" s="37"/>
      <c r="AK114" s="37"/>
      <c r="AL114" s="37"/>
      <c r="AM114" s="11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</row>
    <row r="115" spans="1:71">
      <c r="A115" s="37"/>
      <c r="B115" s="37" t="s">
        <v>537</v>
      </c>
      <c r="C115" s="11">
        <f>AVERAGE(C107:F107)</f>
        <v>10563.8</v>
      </c>
      <c r="D115" s="37"/>
      <c r="E115" s="37"/>
      <c r="F115" s="37"/>
      <c r="G115" s="11">
        <f>AVERAGE(G107:J107)</f>
        <v>10685.725</v>
      </c>
      <c r="H115" s="37"/>
      <c r="I115" s="37"/>
      <c r="J115" s="37"/>
      <c r="K115" s="11">
        <f>AVERAGE(K107:N107)</f>
        <v>11119.600000000002</v>
      </c>
      <c r="L115" s="37"/>
      <c r="M115" s="37"/>
      <c r="N115" s="37"/>
      <c r="O115" s="11">
        <f>AVERAGE(O107:R107)</f>
        <v>11599.625</v>
      </c>
      <c r="P115" s="37"/>
      <c r="Q115" s="37"/>
      <c r="R115" s="37"/>
      <c r="S115" s="11">
        <f>AVERAGE(S107:V107)</f>
        <v>12127.150000000001</v>
      </c>
      <c r="T115" s="37"/>
      <c r="U115" s="37"/>
      <c r="V115" s="37"/>
      <c r="W115" s="11">
        <f>AVERAGE(W107:Z107)</f>
        <v>12681.925000000001</v>
      </c>
      <c r="X115" s="37"/>
      <c r="Y115" s="37"/>
      <c r="Z115" s="37"/>
      <c r="AA115" s="11">
        <f>AVERAGE(AA107:AD107)</f>
        <v>13054.8</v>
      </c>
      <c r="AB115" s="37"/>
      <c r="AC115" s="37"/>
      <c r="AD115" s="37"/>
      <c r="AE115" s="11">
        <f>AVERAGE(AE107:AH107)</f>
        <v>13295.05</v>
      </c>
      <c r="AF115" s="37"/>
      <c r="AG115" s="37"/>
      <c r="AH115" s="37"/>
      <c r="AI115" s="11">
        <f>AVERAGE(AI107:AL107)</f>
        <v>13604.924999999999</v>
      </c>
      <c r="AJ115" s="37"/>
      <c r="AK115" s="37"/>
      <c r="AL115" s="37"/>
      <c r="AM115" s="11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</row>
    <row r="116" spans="1:71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</row>
    <row r="117" spans="1:71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</row>
    <row r="118" spans="1:71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</row>
    <row r="119" spans="1:71">
      <c r="A119" s="37"/>
      <c r="B119" s="12" t="s">
        <v>568</v>
      </c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</row>
    <row r="120" spans="1:71">
      <c r="A120" s="37"/>
      <c r="B120" s="37" t="s">
        <v>80</v>
      </c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</row>
    <row r="121" spans="1:71">
      <c r="A121" s="37"/>
      <c r="B121" s="37" t="s">
        <v>110</v>
      </c>
      <c r="C121" s="37" t="s">
        <v>551</v>
      </c>
      <c r="D121" s="37" t="s">
        <v>552</v>
      </c>
      <c r="E121" s="37" t="s">
        <v>553</v>
      </c>
      <c r="F121" s="37" t="s">
        <v>554</v>
      </c>
      <c r="G121" s="37" t="s">
        <v>555</v>
      </c>
      <c r="H121" s="37" t="s">
        <v>556</v>
      </c>
      <c r="I121" s="37" t="s">
        <v>557</v>
      </c>
      <c r="J121" s="37" t="s">
        <v>558</v>
      </c>
      <c r="K121" s="37" t="s">
        <v>559</v>
      </c>
      <c r="L121" s="37" t="s">
        <v>560</v>
      </c>
      <c r="M121" s="37" t="s">
        <v>561</v>
      </c>
      <c r="N121" s="37" t="s">
        <v>562</v>
      </c>
      <c r="O121" s="37" t="s">
        <v>563</v>
      </c>
      <c r="P121" s="37" t="s">
        <v>564</v>
      </c>
      <c r="Q121" s="37" t="s">
        <v>565</v>
      </c>
      <c r="R121" s="37" t="s">
        <v>566</v>
      </c>
      <c r="S121" s="37" t="s">
        <v>569</v>
      </c>
      <c r="T121" s="37" t="s">
        <v>570</v>
      </c>
      <c r="U121" s="37" t="s">
        <v>571</v>
      </c>
      <c r="V121" s="37" t="s">
        <v>572</v>
      </c>
      <c r="W121" s="37" t="s">
        <v>573</v>
      </c>
      <c r="X121" s="37" t="s">
        <v>574</v>
      </c>
      <c r="Y121" s="37" t="s">
        <v>575</v>
      </c>
      <c r="Z121" s="37" t="s">
        <v>576</v>
      </c>
      <c r="AA121" s="37" t="s">
        <v>577</v>
      </c>
      <c r="AB121" s="37" t="s">
        <v>578</v>
      </c>
      <c r="AC121" s="37" t="s">
        <v>579</v>
      </c>
      <c r="AD121" s="37" t="s">
        <v>580</v>
      </c>
      <c r="AE121" s="37" t="s">
        <v>581</v>
      </c>
      <c r="AF121" s="37" t="s">
        <v>582</v>
      </c>
      <c r="AG121" s="37" t="s">
        <v>583</v>
      </c>
      <c r="AH121" s="37" t="s">
        <v>584</v>
      </c>
      <c r="AI121" s="37" t="s">
        <v>585</v>
      </c>
      <c r="AJ121" s="37" t="s">
        <v>586</v>
      </c>
      <c r="AK121" s="37" t="s">
        <v>587</v>
      </c>
      <c r="AL121" s="37" t="s">
        <v>588</v>
      </c>
      <c r="AM121" s="37" t="s">
        <v>589</v>
      </c>
      <c r="AN121" s="37" t="s">
        <v>590</v>
      </c>
      <c r="AO121" s="37" t="s">
        <v>591</v>
      </c>
      <c r="AP121" s="37" t="s">
        <v>592</v>
      </c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</row>
    <row r="122" spans="1:71">
      <c r="A122" s="37"/>
      <c r="B122" s="37" t="s">
        <v>593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</row>
    <row r="123" spans="1:71">
      <c r="A123" s="37"/>
      <c r="B123" s="37" t="s">
        <v>594</v>
      </c>
      <c r="C123" s="11">
        <v>13470.1</v>
      </c>
      <c r="D123" s="11">
        <v>13763.5</v>
      </c>
      <c r="E123" s="11">
        <v>13964.7</v>
      </c>
      <c r="F123" s="11">
        <v>14060.3</v>
      </c>
      <c r="G123" s="11">
        <v>14076.6</v>
      </c>
      <c r="H123" s="11">
        <v>14206.9</v>
      </c>
      <c r="I123" s="11">
        <v>14416</v>
      </c>
      <c r="J123" s="11">
        <v>14439</v>
      </c>
      <c r="K123" s="11">
        <v>14421.9</v>
      </c>
      <c r="L123" s="11">
        <v>14606.7</v>
      </c>
      <c r="M123" s="11">
        <v>14800.4</v>
      </c>
      <c r="N123" s="11">
        <v>14835.8</v>
      </c>
      <c r="O123" s="11">
        <v>14864.9</v>
      </c>
      <c r="P123" s="11">
        <v>15143.2</v>
      </c>
      <c r="Q123" s="11">
        <v>15355</v>
      </c>
      <c r="R123" s="11">
        <v>15451.8</v>
      </c>
      <c r="S123" s="11">
        <v>15479.1</v>
      </c>
      <c r="T123" s="11">
        <v>15676.6</v>
      </c>
      <c r="U123" s="11">
        <v>15893.6</v>
      </c>
      <c r="V123" s="11">
        <v>16001.9</v>
      </c>
      <c r="W123" s="11">
        <v>15971.3</v>
      </c>
      <c r="X123" s="11">
        <v>16347.5</v>
      </c>
      <c r="Y123" s="11">
        <v>16711.8</v>
      </c>
      <c r="Z123" s="11">
        <v>16801.7</v>
      </c>
      <c r="AA123" s="11">
        <v>16835.3</v>
      </c>
      <c r="AB123" s="11">
        <v>17117.7</v>
      </c>
      <c r="AC123" s="11">
        <v>17323.2</v>
      </c>
      <c r="AD123" s="11">
        <v>17444.7</v>
      </c>
      <c r="AE123" s="11">
        <v>17497.7</v>
      </c>
      <c r="AF123" s="11">
        <v>17790.400000000001</v>
      </c>
      <c r="AG123" s="11">
        <v>17870.3</v>
      </c>
      <c r="AH123" s="11">
        <v>17877.2</v>
      </c>
      <c r="AI123" s="11">
        <v>17817.5</v>
      </c>
      <c r="AJ123" s="11">
        <v>17884.099999999999</v>
      </c>
      <c r="AK123" s="11">
        <v>17752.400000000001</v>
      </c>
      <c r="AL123" s="11">
        <v>17324.5</v>
      </c>
      <c r="AM123" s="11">
        <v>16716.8</v>
      </c>
      <c r="AN123" s="11">
        <v>16654.5</v>
      </c>
      <c r="AO123" s="11">
        <v>16522.099999999999</v>
      </c>
      <c r="AP123" s="11">
        <v>16352.7</v>
      </c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</row>
    <row r="124" spans="1:71">
      <c r="A124" s="37"/>
      <c r="B124" s="37" t="s">
        <v>595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</row>
    <row r="125" spans="1:71">
      <c r="A125" s="37"/>
      <c r="B125" s="37" t="s">
        <v>594</v>
      </c>
      <c r="C125" s="11">
        <v>14062.5</v>
      </c>
      <c r="D125" s="11">
        <v>14361</v>
      </c>
      <c r="E125" s="11">
        <v>14559.4</v>
      </c>
      <c r="F125" s="11">
        <v>14667.7</v>
      </c>
      <c r="G125" s="11">
        <v>14692.4</v>
      </c>
      <c r="H125" s="11">
        <v>14831.7</v>
      </c>
      <c r="I125" s="11">
        <v>15050</v>
      </c>
      <c r="J125" s="11">
        <v>15066.8</v>
      </c>
      <c r="K125" s="11">
        <v>15068.7</v>
      </c>
      <c r="L125" s="11">
        <v>15238.9</v>
      </c>
      <c r="M125" s="11">
        <v>15423.1</v>
      </c>
      <c r="N125" s="11">
        <v>15448.4</v>
      </c>
      <c r="O125" s="11">
        <v>15494.6</v>
      </c>
      <c r="P125" s="11">
        <v>15810.3</v>
      </c>
      <c r="Q125" s="11">
        <v>16024.1</v>
      </c>
      <c r="R125" s="11">
        <v>16122.3</v>
      </c>
      <c r="S125" s="11">
        <v>16154.1</v>
      </c>
      <c r="T125" s="11">
        <v>16356.6</v>
      </c>
      <c r="U125" s="11">
        <v>16584.400000000001</v>
      </c>
      <c r="V125" s="11">
        <v>16711.2</v>
      </c>
      <c r="W125" s="11">
        <v>16680.599999999999</v>
      </c>
      <c r="X125" s="11">
        <v>17043.900000000001</v>
      </c>
      <c r="Y125" s="11">
        <v>17440.8</v>
      </c>
      <c r="Z125" s="11">
        <v>17587.5</v>
      </c>
      <c r="AA125" s="11">
        <v>17569.099999999999</v>
      </c>
      <c r="AB125" s="11">
        <v>17876.3</v>
      </c>
      <c r="AC125" s="11">
        <v>18106.099999999999</v>
      </c>
      <c r="AD125" s="11">
        <v>18287.8</v>
      </c>
      <c r="AE125" s="11">
        <v>18262.599999999999</v>
      </c>
      <c r="AF125" s="11">
        <v>18597.3</v>
      </c>
      <c r="AG125" s="11">
        <v>18703.5</v>
      </c>
      <c r="AH125" s="11">
        <v>18767.099999999999</v>
      </c>
      <c r="AI125" s="11">
        <v>18562.099999999999</v>
      </c>
      <c r="AJ125" s="11">
        <v>18690.099999999999</v>
      </c>
      <c r="AK125" s="11">
        <v>18596.8</v>
      </c>
      <c r="AL125" s="11">
        <v>18236.2</v>
      </c>
      <c r="AM125" s="11">
        <v>17419</v>
      </c>
      <c r="AN125" s="11">
        <v>17397.099999999999</v>
      </c>
      <c r="AO125" s="11">
        <v>17320</v>
      </c>
      <c r="AP125" s="11">
        <v>17226.7</v>
      </c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</row>
    <row r="126" spans="1:71">
      <c r="A126" s="37"/>
      <c r="B126" s="37" t="s">
        <v>596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</row>
    <row r="127" spans="1:71">
      <c r="A127" s="37"/>
      <c r="B127" s="37" t="s">
        <v>594</v>
      </c>
      <c r="C127" s="11">
        <v>12962</v>
      </c>
      <c r="D127" s="11">
        <v>13178.5</v>
      </c>
      <c r="E127" s="11">
        <v>13439.1</v>
      </c>
      <c r="F127" s="11">
        <v>13424.9</v>
      </c>
      <c r="G127" s="11">
        <v>13520.3</v>
      </c>
      <c r="H127" s="11">
        <v>13640.8</v>
      </c>
      <c r="I127" s="11">
        <v>13837.7</v>
      </c>
      <c r="J127" s="11">
        <v>13858.3</v>
      </c>
      <c r="K127" s="11">
        <v>13887.9</v>
      </c>
      <c r="L127" s="11">
        <v>14054.4</v>
      </c>
      <c r="M127" s="11">
        <v>14255.7</v>
      </c>
      <c r="N127" s="11">
        <v>14168</v>
      </c>
      <c r="O127" s="11">
        <v>14320.5</v>
      </c>
      <c r="P127" s="11">
        <v>14422.2</v>
      </c>
      <c r="Q127" s="11">
        <v>14641.6</v>
      </c>
      <c r="R127" s="11">
        <v>14583</v>
      </c>
      <c r="S127" s="11">
        <v>14752.7</v>
      </c>
      <c r="T127" s="11">
        <v>14798.3</v>
      </c>
      <c r="U127" s="11">
        <v>15074.6</v>
      </c>
      <c r="V127" s="11">
        <v>14993.6</v>
      </c>
      <c r="W127" s="11">
        <v>15106.6</v>
      </c>
      <c r="X127" s="11">
        <v>15352.7</v>
      </c>
      <c r="Y127" s="11">
        <v>15708.5</v>
      </c>
      <c r="Z127" s="11">
        <v>15605.5</v>
      </c>
      <c r="AA127" s="11">
        <v>15679.4</v>
      </c>
      <c r="AB127" s="11">
        <v>15920.4</v>
      </c>
      <c r="AC127" s="11">
        <v>16154.6</v>
      </c>
      <c r="AD127" s="11">
        <v>16280.4</v>
      </c>
      <c r="AE127" s="11">
        <v>16247.9</v>
      </c>
      <c r="AF127" s="11">
        <v>16501.599999999999</v>
      </c>
      <c r="AG127" s="11">
        <v>16646</v>
      </c>
      <c r="AH127" s="11">
        <v>16667.8</v>
      </c>
      <c r="AI127" s="11">
        <v>16535.7</v>
      </c>
      <c r="AJ127" s="11">
        <v>16581.7</v>
      </c>
      <c r="AK127" s="11">
        <v>16528.3</v>
      </c>
      <c r="AL127" s="11">
        <v>16061.1</v>
      </c>
      <c r="AM127" s="11">
        <v>15451.5</v>
      </c>
      <c r="AN127" s="11">
        <v>15375.8</v>
      </c>
      <c r="AO127" s="11">
        <v>15364.6</v>
      </c>
      <c r="AP127" s="11">
        <v>15202.3</v>
      </c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</row>
    <row r="128" spans="1:71">
      <c r="A128" s="37"/>
      <c r="B128" s="37" t="s">
        <v>597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</row>
    <row r="129" spans="1:71">
      <c r="A129" s="37"/>
      <c r="B129" s="37" t="s">
        <v>594</v>
      </c>
      <c r="C129" s="11">
        <v>5888519.5999999996</v>
      </c>
      <c r="D129" s="11">
        <v>5889022.5999999996</v>
      </c>
      <c r="E129" s="11">
        <v>5660432.4000000004</v>
      </c>
      <c r="F129" s="11">
        <v>5861228.4000000004</v>
      </c>
      <c r="G129" s="11">
        <v>6099460.0999999996</v>
      </c>
      <c r="H129" s="11">
        <v>6053299.7000000002</v>
      </c>
      <c r="I129" s="11">
        <v>5833527.4000000004</v>
      </c>
      <c r="J129" s="11">
        <v>6061461.0999999996</v>
      </c>
      <c r="K129" s="11">
        <v>6194404</v>
      </c>
      <c r="L129" s="11">
        <v>6255676.5</v>
      </c>
      <c r="M129" s="11">
        <v>5976624.7999999998</v>
      </c>
      <c r="N129" s="11">
        <v>6241648.9000000004</v>
      </c>
      <c r="O129" s="11">
        <v>6375586.2999999998</v>
      </c>
      <c r="P129" s="11">
        <v>6373202.4000000004</v>
      </c>
      <c r="Q129" s="11">
        <v>6135413.9000000004</v>
      </c>
      <c r="R129" s="11">
        <v>6462244.7000000002</v>
      </c>
      <c r="S129" s="11">
        <v>6569290.2999999998</v>
      </c>
      <c r="T129" s="11">
        <v>6582729.2999999998</v>
      </c>
      <c r="U129" s="11">
        <v>6324744.7000000002</v>
      </c>
      <c r="V129" s="11">
        <v>6583577</v>
      </c>
      <c r="W129" s="11">
        <v>6665013.0999999996</v>
      </c>
      <c r="X129" s="11">
        <v>6858797.2000000002</v>
      </c>
      <c r="Y129" s="11">
        <v>6551014.9000000004</v>
      </c>
      <c r="Z129" s="11">
        <v>6824261.5999999996</v>
      </c>
      <c r="AA129" s="11">
        <v>7010047.7999999998</v>
      </c>
      <c r="AB129" s="11">
        <v>7011930.2000000002</v>
      </c>
      <c r="AC129" s="11">
        <v>6818417.7999999998</v>
      </c>
      <c r="AD129" s="11">
        <v>7031479.5</v>
      </c>
      <c r="AE129" s="11">
        <v>7188413.2999999998</v>
      </c>
      <c r="AF129" s="11">
        <v>7200821.0999999996</v>
      </c>
      <c r="AG129" s="11">
        <v>6925627.4000000004</v>
      </c>
      <c r="AH129" s="11">
        <v>7155349.7000000002</v>
      </c>
      <c r="AI129" s="11">
        <v>7213814.2999999998</v>
      </c>
      <c r="AJ129" s="11">
        <v>7351704.2000000002</v>
      </c>
      <c r="AK129" s="11">
        <v>6914621.7000000002</v>
      </c>
      <c r="AL129" s="11">
        <v>7069045.7000000002</v>
      </c>
      <c r="AM129" s="11">
        <v>6795425.0999999996</v>
      </c>
      <c r="AN129" s="11">
        <v>6793330</v>
      </c>
      <c r="AO129" s="11">
        <v>6475602</v>
      </c>
      <c r="AP129" s="11">
        <v>6696399.9000000004</v>
      </c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</row>
    <row r="130" spans="1:71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</row>
    <row r="131" spans="1:71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</row>
    <row r="132" spans="1:71">
      <c r="A132" s="37"/>
      <c r="B132" s="37" t="s">
        <v>532</v>
      </c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</row>
    <row r="133" spans="1:71">
      <c r="A133" s="37"/>
      <c r="B133" s="37" t="s">
        <v>533</v>
      </c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</row>
    <row r="134" spans="1:71">
      <c r="A134" s="37"/>
      <c r="B134" s="37" t="s">
        <v>598</v>
      </c>
      <c r="C134" s="37">
        <v>2000</v>
      </c>
      <c r="D134" s="37"/>
      <c r="E134" s="37"/>
      <c r="F134" s="37"/>
      <c r="G134" s="37">
        <f>C134+1</f>
        <v>2001</v>
      </c>
      <c r="H134" s="37"/>
      <c r="I134" s="37"/>
      <c r="J134" s="37"/>
      <c r="K134" s="37">
        <f>G134+1</f>
        <v>2002</v>
      </c>
      <c r="L134" s="37"/>
      <c r="M134" s="37"/>
      <c r="N134" s="37"/>
      <c r="O134" s="37">
        <f>K134+1</f>
        <v>2003</v>
      </c>
      <c r="P134" s="37"/>
      <c r="Q134" s="37"/>
      <c r="R134" s="37"/>
      <c r="S134" s="37">
        <f>O134+1</f>
        <v>2004</v>
      </c>
      <c r="T134" s="37"/>
      <c r="U134" s="37"/>
      <c r="V134" s="37"/>
      <c r="W134" s="37">
        <f>S134+1</f>
        <v>2005</v>
      </c>
      <c r="X134" s="37"/>
      <c r="Y134" s="37"/>
      <c r="Z134" s="37"/>
      <c r="AA134" s="37">
        <f>W134+1</f>
        <v>2006</v>
      </c>
      <c r="AB134" s="37"/>
      <c r="AC134" s="37"/>
      <c r="AD134" s="37"/>
      <c r="AE134" s="37">
        <f>AA134+1</f>
        <v>2007</v>
      </c>
      <c r="AF134" s="37"/>
      <c r="AG134" s="37"/>
      <c r="AH134" s="37"/>
      <c r="AI134" s="37">
        <f>AE134+1</f>
        <v>2008</v>
      </c>
      <c r="AJ134" s="37"/>
      <c r="AK134" s="37"/>
      <c r="AL134" s="37"/>
      <c r="AM134" s="37">
        <f>AI134+1</f>
        <v>2009</v>
      </c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</row>
    <row r="135" spans="1:71">
      <c r="A135" s="37"/>
      <c r="B135" s="37" t="s">
        <v>535</v>
      </c>
      <c r="C135" s="11">
        <f>AVERAGE(C123:F123)</f>
        <v>13814.650000000001</v>
      </c>
      <c r="D135" s="37"/>
      <c r="E135" s="37"/>
      <c r="F135" s="37"/>
      <c r="G135" s="11">
        <f>AVERAGE(G123:J123)</f>
        <v>14284.625</v>
      </c>
      <c r="H135" s="37"/>
      <c r="I135" s="37"/>
      <c r="J135" s="37"/>
      <c r="K135" s="11">
        <f>AVERAGE(K123:N123)</f>
        <v>14666.2</v>
      </c>
      <c r="L135" s="37"/>
      <c r="M135" s="37"/>
      <c r="N135" s="37"/>
      <c r="O135" s="11">
        <f>AVERAGE(O123:R123)</f>
        <v>15203.724999999999</v>
      </c>
      <c r="P135" s="37"/>
      <c r="Q135" s="37"/>
      <c r="R135" s="37"/>
      <c r="S135" s="11">
        <f>AVERAGE(S123:V123)</f>
        <v>15762.800000000001</v>
      </c>
      <c r="T135" s="37"/>
      <c r="U135" s="37"/>
      <c r="V135" s="37"/>
      <c r="W135" s="11">
        <f>AVERAGE(W123:Z123)</f>
        <v>16458.075000000001</v>
      </c>
      <c r="X135" s="37"/>
      <c r="Y135" s="37"/>
      <c r="Z135" s="37"/>
      <c r="AA135" s="11">
        <f>AVERAGE(AA123:AD123)</f>
        <v>17180.224999999999</v>
      </c>
      <c r="AB135" s="37"/>
      <c r="AC135" s="37"/>
      <c r="AD135" s="37"/>
      <c r="AE135" s="11">
        <f>AVERAGE(AE123:AH123)</f>
        <v>17758.900000000001</v>
      </c>
      <c r="AF135" s="37"/>
      <c r="AG135" s="37"/>
      <c r="AH135" s="37"/>
      <c r="AI135" s="11">
        <f>AVERAGE(AI123:AL123)</f>
        <v>17694.625</v>
      </c>
      <c r="AJ135" s="37"/>
      <c r="AK135" s="37"/>
      <c r="AL135" s="37"/>
      <c r="AM135" s="11">
        <f>AVERAGE(AM123:AP123)</f>
        <v>16561.525000000001</v>
      </c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</row>
    <row r="136" spans="1:71">
      <c r="A136" s="37"/>
      <c r="B136" s="37" t="s">
        <v>536</v>
      </c>
      <c r="C136" s="11">
        <f>AVERAGE(C125:F125)</f>
        <v>14412.650000000001</v>
      </c>
      <c r="D136" s="37"/>
      <c r="E136" s="37"/>
      <c r="F136" s="37"/>
      <c r="G136" s="11">
        <f>AVERAGE(G125:J125)</f>
        <v>14910.224999999999</v>
      </c>
      <c r="H136" s="37"/>
      <c r="I136" s="37"/>
      <c r="J136" s="37"/>
      <c r="K136" s="11">
        <f>AVERAGE(K125:N125)</f>
        <v>15294.775</v>
      </c>
      <c r="L136" s="37"/>
      <c r="M136" s="37"/>
      <c r="N136" s="37"/>
      <c r="O136" s="11">
        <f>AVERAGE(O125:R125)</f>
        <v>15862.825000000001</v>
      </c>
      <c r="P136" s="37"/>
      <c r="Q136" s="37"/>
      <c r="R136" s="37"/>
      <c r="S136" s="11">
        <f>AVERAGE(S125:V125)</f>
        <v>16451.575000000001</v>
      </c>
      <c r="T136" s="37"/>
      <c r="U136" s="37"/>
      <c r="V136" s="37"/>
      <c r="W136" s="11">
        <f>AVERAGE(W125:Z125)</f>
        <v>17188.2</v>
      </c>
      <c r="X136" s="37"/>
      <c r="Y136" s="37"/>
      <c r="Z136" s="37"/>
      <c r="AA136" s="11">
        <f>AVERAGE(AA125:AD125)</f>
        <v>17959.824999999997</v>
      </c>
      <c r="AB136" s="37"/>
      <c r="AC136" s="37"/>
      <c r="AD136" s="37"/>
      <c r="AE136" s="11">
        <f>AVERAGE(AE125:AH125)</f>
        <v>18582.625</v>
      </c>
      <c r="AF136" s="37"/>
      <c r="AG136" s="37"/>
      <c r="AH136" s="37"/>
      <c r="AI136" s="11">
        <f>AVERAGE(AI125:AL125)</f>
        <v>18521.3</v>
      </c>
      <c r="AJ136" s="37"/>
      <c r="AK136" s="37"/>
      <c r="AL136" s="37"/>
      <c r="AM136" s="11">
        <f>AVERAGE(AM125:AP125)</f>
        <v>17340.7</v>
      </c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</row>
    <row r="137" spans="1:71">
      <c r="A137" s="37"/>
      <c r="B137" s="37" t="s">
        <v>537</v>
      </c>
      <c r="C137" s="11">
        <f>AVERAGE(C127:F127)</f>
        <v>13251.125</v>
      </c>
      <c r="D137" s="37"/>
      <c r="E137" s="37"/>
      <c r="F137" s="37"/>
      <c r="G137" s="11">
        <f>AVERAGE(G127:J127)</f>
        <v>13714.275000000001</v>
      </c>
      <c r="H137" s="37"/>
      <c r="I137" s="37"/>
      <c r="J137" s="37"/>
      <c r="K137" s="11">
        <f>AVERAGE(K127:N127)</f>
        <v>14091.5</v>
      </c>
      <c r="L137" s="37"/>
      <c r="M137" s="37"/>
      <c r="N137" s="37"/>
      <c r="O137" s="11">
        <f>AVERAGE(O127:R127)</f>
        <v>14491.825000000001</v>
      </c>
      <c r="P137" s="37"/>
      <c r="Q137" s="37"/>
      <c r="R137" s="37"/>
      <c r="S137" s="11">
        <f>AVERAGE(S127:V127)</f>
        <v>14904.8</v>
      </c>
      <c r="T137" s="37"/>
      <c r="U137" s="37"/>
      <c r="V137" s="37"/>
      <c r="W137" s="11">
        <f>AVERAGE(W127:Z127)</f>
        <v>15443.325000000001</v>
      </c>
      <c r="X137" s="37"/>
      <c r="Y137" s="37"/>
      <c r="Z137" s="37"/>
      <c r="AA137" s="11">
        <f>AVERAGE(AA127:AD127)</f>
        <v>16008.7</v>
      </c>
      <c r="AB137" s="37"/>
      <c r="AC137" s="37"/>
      <c r="AD137" s="37"/>
      <c r="AE137" s="11">
        <f>AVERAGE(AE127:AH127)</f>
        <v>16515.825000000001</v>
      </c>
      <c r="AF137" s="37"/>
      <c r="AG137" s="37"/>
      <c r="AH137" s="37"/>
      <c r="AI137" s="11">
        <f>AVERAGE(AI127:AL127)</f>
        <v>16426.7</v>
      </c>
      <c r="AJ137" s="37"/>
      <c r="AK137" s="37"/>
      <c r="AL137" s="37"/>
      <c r="AM137" s="11">
        <f>AVERAGE(AM127:AP127)</f>
        <v>15348.55</v>
      </c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</row>
    <row r="138" spans="1:71">
      <c r="A138" s="37"/>
      <c r="B138" s="37" t="s">
        <v>215</v>
      </c>
      <c r="C138" s="11">
        <f>AVERAGE(C129:F129)</f>
        <v>5824800.75</v>
      </c>
      <c r="D138" s="37"/>
      <c r="E138" s="37"/>
      <c r="F138" s="37"/>
      <c r="G138" s="11">
        <f>AVERAGE(G129:J129)</f>
        <v>6011937.0750000011</v>
      </c>
      <c r="H138" s="37"/>
      <c r="I138" s="37"/>
      <c r="J138" s="37"/>
      <c r="K138" s="11">
        <f>AVERAGE(K129:N129)</f>
        <v>6167088.5500000007</v>
      </c>
      <c r="L138" s="37"/>
      <c r="M138" s="37"/>
      <c r="N138" s="37"/>
      <c r="O138" s="11">
        <f>AVERAGE(O129:R129)</f>
        <v>6336611.8250000002</v>
      </c>
      <c r="P138" s="37"/>
      <c r="Q138" s="37"/>
      <c r="R138" s="37"/>
      <c r="S138" s="11">
        <f>AVERAGE(S129:V129)</f>
        <v>6515085.3250000002</v>
      </c>
      <c r="T138" s="37"/>
      <c r="U138" s="37"/>
      <c r="V138" s="37"/>
      <c r="W138" s="11">
        <f>AVERAGE(W129:Z129)</f>
        <v>6724771.7000000011</v>
      </c>
      <c r="X138" s="37"/>
      <c r="Y138" s="37"/>
      <c r="Z138" s="37"/>
      <c r="AA138" s="11">
        <f>AVERAGE(AA129:AD129)</f>
        <v>6967968.8250000002</v>
      </c>
      <c r="AB138" s="37"/>
      <c r="AC138" s="37"/>
      <c r="AD138" s="37"/>
      <c r="AE138" s="11">
        <f>AVERAGE(AE129:AH129)</f>
        <v>7117552.8749999991</v>
      </c>
      <c r="AF138" s="37"/>
      <c r="AG138" s="37"/>
      <c r="AH138" s="37"/>
      <c r="AI138" s="11">
        <f>AVERAGE(AI129:AL129)</f>
        <v>7137296.4749999996</v>
      </c>
      <c r="AJ138" s="37"/>
      <c r="AK138" s="37"/>
      <c r="AL138" s="37"/>
      <c r="AM138" s="11">
        <f>AVERAGE(AM129:AP129)</f>
        <v>6690189.25</v>
      </c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</row>
    <row r="139" spans="1:71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</row>
    <row r="140" spans="1:71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</row>
    <row r="141" spans="1:71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</row>
    <row r="142" spans="1:71">
      <c r="A142" s="37"/>
      <c r="B142" s="12" t="s">
        <v>599</v>
      </c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</row>
    <row r="143" spans="1:71">
      <c r="A143" s="37"/>
      <c r="B143" s="37" t="s">
        <v>80</v>
      </c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</row>
    <row r="144" spans="1:71">
      <c r="A144" s="37"/>
      <c r="B144" s="37" t="s">
        <v>110</v>
      </c>
      <c r="C144" s="37" t="s">
        <v>585</v>
      </c>
      <c r="D144" s="37" t="s">
        <v>586</v>
      </c>
      <c r="E144" s="37" t="s">
        <v>587</v>
      </c>
      <c r="F144" s="37" t="s">
        <v>588</v>
      </c>
      <c r="G144" s="37" t="s">
        <v>589</v>
      </c>
      <c r="H144" s="37" t="s">
        <v>590</v>
      </c>
      <c r="I144" s="37" t="s">
        <v>591</v>
      </c>
      <c r="J144" s="37" t="s">
        <v>592</v>
      </c>
      <c r="K144" s="37" t="s">
        <v>600</v>
      </c>
      <c r="L144" s="37" t="s">
        <v>601</v>
      </c>
      <c r="M144" s="37" t="s">
        <v>602</v>
      </c>
      <c r="N144" s="37" t="s">
        <v>603</v>
      </c>
      <c r="O144" s="37" t="s">
        <v>604</v>
      </c>
      <c r="P144" s="37" t="s">
        <v>605</v>
      </c>
      <c r="Q144" s="37" t="s">
        <v>425</v>
      </c>
      <c r="R144" s="37" t="s">
        <v>426</v>
      </c>
      <c r="S144" s="37" t="s">
        <v>427</v>
      </c>
      <c r="T144" s="37" t="s">
        <v>428</v>
      </c>
      <c r="U144" s="37" t="s">
        <v>429</v>
      </c>
      <c r="V144" s="37" t="s">
        <v>430</v>
      </c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</row>
    <row r="145" spans="1:71">
      <c r="A145" s="37"/>
      <c r="B145" s="37" t="s">
        <v>593</v>
      </c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</row>
    <row r="146" spans="1:71">
      <c r="A146" s="37"/>
      <c r="B146" s="37" t="s">
        <v>606</v>
      </c>
      <c r="C146" s="11">
        <v>18084</v>
      </c>
      <c r="D146" s="11">
        <v>18113.599999999999</v>
      </c>
      <c r="E146" s="11">
        <v>17936.400000000001</v>
      </c>
      <c r="F146" s="11">
        <v>17513.099999999999</v>
      </c>
      <c r="G146" s="11">
        <v>16914.599999999999</v>
      </c>
      <c r="H146" s="11">
        <v>16858</v>
      </c>
      <c r="I146" s="11">
        <v>16687.900000000001</v>
      </c>
      <c r="J146" s="11">
        <v>16557.2</v>
      </c>
      <c r="K146" s="11">
        <v>16304.3</v>
      </c>
      <c r="L146" s="11">
        <v>16473.3</v>
      </c>
      <c r="M146" s="11">
        <v>16470.3</v>
      </c>
      <c r="N146" s="11">
        <v>16340.6</v>
      </c>
      <c r="O146" s="11">
        <v>16103.6</v>
      </c>
      <c r="P146" s="11">
        <v>16326.9</v>
      </c>
      <c r="Q146" s="11">
        <v>16176.2</v>
      </c>
      <c r="R146" s="11">
        <v>15870</v>
      </c>
      <c r="S146" s="11">
        <v>15375.6</v>
      </c>
      <c r="T146" s="11">
        <v>15438.4</v>
      </c>
      <c r="U146" s="11">
        <v>15283.3</v>
      </c>
      <c r="V146" s="11">
        <v>15002.2</v>
      </c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</row>
    <row r="147" spans="1:71">
      <c r="A147" s="37"/>
      <c r="B147" s="37" t="s">
        <v>595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</row>
    <row r="148" spans="1:71">
      <c r="A148" s="37"/>
      <c r="B148" s="37" t="s">
        <v>606</v>
      </c>
      <c r="C148" s="11">
        <v>18888.900000000001</v>
      </c>
      <c r="D148" s="11">
        <v>18921.400000000001</v>
      </c>
      <c r="E148" s="11">
        <v>18860.8</v>
      </c>
      <c r="F148" s="11">
        <v>18389.3</v>
      </c>
      <c r="G148" s="11">
        <v>17712.3</v>
      </c>
      <c r="H148" s="11">
        <v>17678.2</v>
      </c>
      <c r="I148" s="11">
        <v>17598.3</v>
      </c>
      <c r="J148" s="11">
        <v>17425.8</v>
      </c>
      <c r="K148" s="11">
        <v>17031.099999999999</v>
      </c>
      <c r="L148" s="11">
        <v>17176.400000000001</v>
      </c>
      <c r="M148" s="11">
        <v>17255.900000000001</v>
      </c>
      <c r="N148" s="11">
        <v>17123.900000000001</v>
      </c>
      <c r="O148" s="11">
        <v>16819.900000000001</v>
      </c>
      <c r="P148" s="11">
        <v>17030.900000000001</v>
      </c>
      <c r="Q148" s="11">
        <v>16917.5</v>
      </c>
      <c r="R148" s="11">
        <v>16576.099999999999</v>
      </c>
      <c r="S148" s="11">
        <v>16046.1</v>
      </c>
      <c r="T148" s="11">
        <v>16072.9</v>
      </c>
      <c r="U148" s="11">
        <v>15993.4</v>
      </c>
      <c r="V148" s="11">
        <v>15719.7</v>
      </c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/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</row>
    <row r="149" spans="1:71">
      <c r="A149" s="37"/>
      <c r="B149" s="37" t="s">
        <v>596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</row>
    <row r="150" spans="1:71">
      <c r="A150" s="37"/>
      <c r="B150" s="37" t="s">
        <v>606</v>
      </c>
      <c r="C150" s="11">
        <v>16835.3</v>
      </c>
      <c r="D150" s="11">
        <v>16801</v>
      </c>
      <c r="E150" s="11">
        <v>16733</v>
      </c>
      <c r="F150" s="11">
        <v>16283.5</v>
      </c>
      <c r="G150" s="11">
        <v>15779.9</v>
      </c>
      <c r="H150" s="11">
        <v>15655.3</v>
      </c>
      <c r="I150" s="11">
        <v>15597.1</v>
      </c>
      <c r="J150" s="11">
        <v>15413.3</v>
      </c>
      <c r="K150" s="11">
        <v>15197.7</v>
      </c>
      <c r="L150" s="11">
        <v>15260.2</v>
      </c>
      <c r="M150" s="11">
        <v>15373.4</v>
      </c>
      <c r="N150" s="11">
        <v>15185.6</v>
      </c>
      <c r="O150" s="11">
        <v>14964.6</v>
      </c>
      <c r="P150" s="11">
        <v>15081.5</v>
      </c>
      <c r="Q150" s="11">
        <v>15010.2</v>
      </c>
      <c r="R150" s="11">
        <v>14708.1</v>
      </c>
      <c r="S150" s="11">
        <v>14208.4</v>
      </c>
      <c r="T150" s="11">
        <v>14196.1</v>
      </c>
      <c r="U150" s="11">
        <v>14095.1</v>
      </c>
      <c r="V150" s="11">
        <v>13813.4</v>
      </c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</row>
    <row r="151" spans="1:71">
      <c r="A151" s="37"/>
      <c r="B151" s="37" t="s">
        <v>597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</row>
    <row r="152" spans="1:71">
      <c r="A152" s="37"/>
      <c r="B152" s="37" t="s">
        <v>606</v>
      </c>
      <c r="C152" s="11">
        <v>7310806</v>
      </c>
      <c r="D152" s="11">
        <v>7478615</v>
      </c>
      <c r="E152" s="11">
        <v>7060175</v>
      </c>
      <c r="F152" s="11">
        <v>7247152</v>
      </c>
      <c r="G152" s="11">
        <v>6921144</v>
      </c>
      <c r="H152" s="11">
        <v>6910142</v>
      </c>
      <c r="I152" s="11">
        <v>6672547</v>
      </c>
      <c r="J152" s="11">
        <v>6843045</v>
      </c>
      <c r="K152" s="11">
        <v>6707155</v>
      </c>
      <c r="L152" s="11">
        <v>6857216</v>
      </c>
      <c r="M152" s="11">
        <v>6578002</v>
      </c>
      <c r="N152" s="11">
        <v>6645822</v>
      </c>
      <c r="O152" s="11">
        <v>6760607</v>
      </c>
      <c r="P152" s="11">
        <v>6677015</v>
      </c>
      <c r="Q152" s="11">
        <v>6467110</v>
      </c>
      <c r="R152" s="11">
        <v>6500503</v>
      </c>
      <c r="S152" s="11">
        <v>6351580</v>
      </c>
      <c r="T152" s="11">
        <v>6278022</v>
      </c>
      <c r="U152" s="11">
        <v>6057851</v>
      </c>
      <c r="V152" s="11">
        <v>6143464</v>
      </c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</row>
    <row r="153" spans="1:71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</row>
    <row r="154" spans="1:71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</row>
    <row r="155" spans="1:71">
      <c r="A155" s="37"/>
      <c r="B155" s="37" t="s">
        <v>532</v>
      </c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</row>
    <row r="156" spans="1:71">
      <c r="A156" s="37"/>
      <c r="B156" s="37" t="s">
        <v>533</v>
      </c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</row>
    <row r="157" spans="1:71">
      <c r="A157" s="37"/>
      <c r="B157" s="37" t="s">
        <v>607</v>
      </c>
      <c r="C157" s="37">
        <v>2008</v>
      </c>
      <c r="D157" s="37"/>
      <c r="E157" s="37"/>
      <c r="F157" s="37"/>
      <c r="G157" s="37">
        <f>C157+1</f>
        <v>2009</v>
      </c>
      <c r="H157" s="37"/>
      <c r="I157" s="37"/>
      <c r="J157" s="37"/>
      <c r="K157" s="37">
        <f>G157+1</f>
        <v>2010</v>
      </c>
      <c r="L157" s="37"/>
      <c r="M157" s="37"/>
      <c r="N157" s="37"/>
      <c r="O157" s="37">
        <f>K157+1</f>
        <v>2011</v>
      </c>
      <c r="P157" s="37"/>
      <c r="Q157" s="37"/>
      <c r="R157" s="37"/>
      <c r="S157" s="37">
        <f>O157+1</f>
        <v>2012</v>
      </c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</row>
    <row r="158" spans="1:71">
      <c r="A158" s="37"/>
      <c r="B158" s="37" t="s">
        <v>535</v>
      </c>
      <c r="C158" s="11">
        <f>AVERAGE(C146:F146)</f>
        <v>17911.775000000001</v>
      </c>
      <c r="D158" s="37"/>
      <c r="E158" s="37"/>
      <c r="F158" s="37"/>
      <c r="G158" s="11">
        <f>AVERAGE(G146:J146)</f>
        <v>16754.424999999999</v>
      </c>
      <c r="H158" s="37"/>
      <c r="I158" s="37"/>
      <c r="J158" s="37"/>
      <c r="K158" s="11">
        <f>AVERAGE(K146:N146)</f>
        <v>16397.125</v>
      </c>
      <c r="L158" s="37"/>
      <c r="M158" s="37"/>
      <c r="N158" s="37"/>
      <c r="O158" s="11">
        <f>AVERAGE(O146:R146)</f>
        <v>16119.174999999999</v>
      </c>
      <c r="P158" s="37"/>
      <c r="Q158" s="37"/>
      <c r="R158" s="37"/>
      <c r="S158" s="11">
        <f>AVERAGE(S146:V146)</f>
        <v>15274.875</v>
      </c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</row>
    <row r="159" spans="1:71">
      <c r="A159" s="37"/>
      <c r="B159" s="37" t="s">
        <v>536</v>
      </c>
      <c r="C159" s="11">
        <f>AVERAGE(C148:F148)</f>
        <v>18765.100000000002</v>
      </c>
      <c r="D159" s="37"/>
      <c r="E159" s="37"/>
      <c r="F159" s="37"/>
      <c r="G159" s="11">
        <f>AVERAGE(G148:J148)</f>
        <v>17603.650000000001</v>
      </c>
      <c r="H159" s="37"/>
      <c r="I159" s="37"/>
      <c r="J159" s="37"/>
      <c r="K159" s="11">
        <f>AVERAGE(K148:N148)</f>
        <v>17146.825000000001</v>
      </c>
      <c r="L159" s="37"/>
      <c r="M159" s="37"/>
      <c r="N159" s="37"/>
      <c r="O159" s="11">
        <f>AVERAGE(O148:R148)</f>
        <v>16836.099999999999</v>
      </c>
      <c r="P159" s="37"/>
      <c r="Q159" s="37"/>
      <c r="R159" s="37"/>
      <c r="S159" s="11">
        <f>AVERAGE(S148:V148)</f>
        <v>15958.025000000001</v>
      </c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</row>
    <row r="160" spans="1:71">
      <c r="A160" s="37"/>
      <c r="B160" s="37" t="s">
        <v>537</v>
      </c>
      <c r="C160" s="11">
        <f>AVERAGE(C150:F150)</f>
        <v>16663.2</v>
      </c>
      <c r="D160" s="37"/>
      <c r="E160" s="37"/>
      <c r="F160" s="37"/>
      <c r="G160" s="11">
        <f>AVERAGE(G150:J150)</f>
        <v>15611.399999999998</v>
      </c>
      <c r="H160" s="37"/>
      <c r="I160" s="37"/>
      <c r="J160" s="37"/>
      <c r="K160" s="11">
        <f>AVERAGE(K150:N150)</f>
        <v>15254.225</v>
      </c>
      <c r="L160" s="37"/>
      <c r="M160" s="37"/>
      <c r="N160" s="37"/>
      <c r="O160" s="11">
        <f>AVERAGE(O150:R150)</f>
        <v>14941.1</v>
      </c>
      <c r="P160" s="37"/>
      <c r="Q160" s="37"/>
      <c r="R160" s="37"/>
      <c r="S160" s="11">
        <f>AVERAGE(S150:V150)</f>
        <v>14078.25</v>
      </c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</row>
    <row r="161" spans="1:71">
      <c r="A161" s="37"/>
      <c r="B161" s="37" t="s">
        <v>215</v>
      </c>
      <c r="C161" s="11">
        <f>AVERAGE(C152:F152)</f>
        <v>7274187</v>
      </c>
      <c r="D161" s="37"/>
      <c r="E161" s="37"/>
      <c r="F161" s="37"/>
      <c r="G161" s="11">
        <f>AVERAGE(G152:J152)</f>
        <v>6836719.5</v>
      </c>
      <c r="H161" s="37"/>
      <c r="I161" s="37"/>
      <c r="J161" s="37"/>
      <c r="K161" s="11">
        <f>AVERAGE(K152:N152)</f>
        <v>6697048.75</v>
      </c>
      <c r="L161" s="37"/>
      <c r="M161" s="37"/>
      <c r="N161" s="37"/>
      <c r="O161" s="11">
        <f>AVERAGE(O152:R152)</f>
        <v>6601308.75</v>
      </c>
      <c r="P161" s="37"/>
      <c r="Q161" s="37"/>
      <c r="R161" s="37"/>
      <c r="S161" s="11">
        <f>AVERAGE(S152:V152)</f>
        <v>6207729.25</v>
      </c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</row>
    <row r="162" spans="1:71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</row>
    <row r="163" spans="1:71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</row>
    <row r="164" spans="1:71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</row>
    <row r="165" spans="1:71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</row>
    <row r="166" spans="1:71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</row>
    <row r="167" spans="1:71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</row>
    <row r="168" spans="1:71">
      <c r="A168" s="37"/>
      <c r="B168" s="37" t="s">
        <v>608</v>
      </c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</row>
    <row r="169" spans="1:71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</row>
    <row r="170" spans="1:71">
      <c r="A170" s="37"/>
      <c r="B170" s="37" t="s">
        <v>534</v>
      </c>
      <c r="C170" s="37">
        <v>1980</v>
      </c>
      <c r="D170" s="37">
        <v>1981</v>
      </c>
      <c r="E170" s="37">
        <v>1982</v>
      </c>
      <c r="F170" s="37">
        <v>1983</v>
      </c>
      <c r="G170" s="37">
        <v>1984</v>
      </c>
      <c r="H170" s="37">
        <v>1985</v>
      </c>
      <c r="I170" s="37">
        <v>1986</v>
      </c>
      <c r="J170" s="37">
        <v>1987</v>
      </c>
      <c r="K170" s="37">
        <v>1988</v>
      </c>
      <c r="L170" s="37">
        <v>1989</v>
      </c>
      <c r="M170" s="37">
        <v>1990</v>
      </c>
      <c r="N170" s="37">
        <v>1991</v>
      </c>
      <c r="O170" s="37">
        <v>1992</v>
      </c>
      <c r="P170" s="37">
        <v>1993</v>
      </c>
      <c r="Q170" s="37">
        <v>1994</v>
      </c>
      <c r="R170" s="37">
        <v>1995</v>
      </c>
      <c r="S170" s="37">
        <v>1996</v>
      </c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</row>
    <row r="171" spans="1:71">
      <c r="A171" s="37"/>
      <c r="B171" s="37" t="s">
        <v>535</v>
      </c>
      <c r="C171" s="11">
        <v>9520.625</v>
      </c>
      <c r="D171" s="11">
        <v>9254.7999999999993</v>
      </c>
      <c r="E171" s="11">
        <v>9212.5499999999993</v>
      </c>
      <c r="F171" s="11">
        <v>9154.4250000000011</v>
      </c>
      <c r="G171" s="11">
        <v>8876.2000000000007</v>
      </c>
      <c r="H171" s="11">
        <v>8834.625</v>
      </c>
      <c r="I171" s="11">
        <v>9136.9500000000007</v>
      </c>
      <c r="J171" s="11">
        <v>9599.4750000000004</v>
      </c>
      <c r="K171" s="11">
        <v>10014.725</v>
      </c>
      <c r="L171" s="11">
        <v>10579.05</v>
      </c>
      <c r="M171" s="11">
        <v>11095.974999999999</v>
      </c>
      <c r="N171" s="11">
        <v>11345.150000000001</v>
      </c>
      <c r="O171" s="11">
        <v>11107.525000000001</v>
      </c>
      <c r="P171" s="11">
        <v>10806.85</v>
      </c>
      <c r="Q171" s="37">
        <v>10771.45</v>
      </c>
      <c r="R171" s="37">
        <v>11028.900000000001</v>
      </c>
      <c r="S171" s="37">
        <v>11151.8</v>
      </c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</row>
    <row r="172" spans="1:71">
      <c r="A172" s="37"/>
      <c r="B172" s="37" t="s">
        <v>536</v>
      </c>
      <c r="C172" s="11">
        <v>9565.375</v>
      </c>
      <c r="D172" s="11">
        <v>9300.25</v>
      </c>
      <c r="E172" s="11">
        <v>9258.1500000000015</v>
      </c>
      <c r="F172" s="11">
        <v>9200.3250000000007</v>
      </c>
      <c r="G172" s="11">
        <v>8921.8999999999978</v>
      </c>
      <c r="H172" s="11">
        <v>8879.8250000000007</v>
      </c>
      <c r="I172" s="11">
        <v>9183.9750000000004</v>
      </c>
      <c r="J172" s="11">
        <v>9648.85</v>
      </c>
      <c r="K172" s="11">
        <v>10066.299999999999</v>
      </c>
      <c r="L172" s="11">
        <v>10633.75</v>
      </c>
      <c r="M172" s="11">
        <v>11153.5</v>
      </c>
      <c r="N172" s="11">
        <v>11405.424999999999</v>
      </c>
      <c r="O172" s="11">
        <v>11166.35</v>
      </c>
      <c r="P172" s="11">
        <v>10865.15</v>
      </c>
      <c r="Q172" s="37">
        <v>10829.85</v>
      </c>
      <c r="R172" s="37">
        <v>11089.224999999999</v>
      </c>
      <c r="S172" s="37">
        <v>11229.224999999999</v>
      </c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</row>
    <row r="173" spans="1:71">
      <c r="A173" s="37"/>
      <c r="B173" s="37" t="s">
        <v>537</v>
      </c>
      <c r="C173" s="11">
        <v>9194.5750000000007</v>
      </c>
      <c r="D173" s="11">
        <v>8927.2000000000007</v>
      </c>
      <c r="E173" s="11">
        <v>8880.25</v>
      </c>
      <c r="F173" s="11">
        <v>8819.2000000000007</v>
      </c>
      <c r="G173" s="11">
        <v>8540.1</v>
      </c>
      <c r="H173" s="11">
        <v>8493.7249999999985</v>
      </c>
      <c r="I173" s="11">
        <v>8783.7000000000007</v>
      </c>
      <c r="J173" s="11">
        <v>9224.9000000000015</v>
      </c>
      <c r="K173" s="11">
        <v>9623.25</v>
      </c>
      <c r="L173" s="11">
        <v>10163.975</v>
      </c>
      <c r="M173" s="11">
        <v>10658.65</v>
      </c>
      <c r="N173" s="11">
        <v>10892.175000000001</v>
      </c>
      <c r="O173" s="11">
        <v>10653.674999999999</v>
      </c>
      <c r="P173" s="11">
        <v>10355.125</v>
      </c>
      <c r="Q173" s="37">
        <v>10317.825000000001</v>
      </c>
      <c r="R173" s="37">
        <v>10563.8</v>
      </c>
      <c r="S173" s="37">
        <v>10685.725</v>
      </c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</row>
    <row r="174" spans="1:71">
      <c r="A174" s="37"/>
      <c r="B174" s="37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</row>
    <row r="175" spans="1:71">
      <c r="A175" s="37"/>
      <c r="B175" s="37" t="s">
        <v>567</v>
      </c>
      <c r="C175" s="11">
        <v>1995</v>
      </c>
      <c r="D175" s="11">
        <v>1996</v>
      </c>
      <c r="E175" s="11">
        <v>1997</v>
      </c>
      <c r="F175" s="11">
        <v>1998</v>
      </c>
      <c r="G175" s="11">
        <v>1999</v>
      </c>
      <c r="H175" s="11">
        <v>2000</v>
      </c>
      <c r="I175" s="11">
        <v>2001</v>
      </c>
      <c r="J175" s="11">
        <v>2002</v>
      </c>
      <c r="K175" s="11">
        <v>2003</v>
      </c>
      <c r="L175" s="11"/>
      <c r="M175" s="11"/>
      <c r="N175" s="11"/>
      <c r="O175" s="11"/>
      <c r="P175" s="11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</row>
    <row r="176" spans="1:71">
      <c r="A176" s="37"/>
      <c r="B176" s="37" t="s">
        <v>535</v>
      </c>
      <c r="C176" s="11">
        <v>11028.900000000001</v>
      </c>
      <c r="D176" s="11">
        <v>11151.8</v>
      </c>
      <c r="E176" s="11">
        <v>11583.100000000002</v>
      </c>
      <c r="F176" s="11">
        <v>12056.150000000001</v>
      </c>
      <c r="G176" s="11">
        <v>12589.275000000001</v>
      </c>
      <c r="H176" s="11">
        <v>13122.474999999999</v>
      </c>
      <c r="I176" s="11">
        <v>13496.625</v>
      </c>
      <c r="J176" s="11">
        <v>13773.15</v>
      </c>
      <c r="K176" s="11">
        <v>14103.924999999999</v>
      </c>
      <c r="L176" s="11"/>
      <c r="M176" s="11"/>
      <c r="N176" s="11"/>
      <c r="O176" s="11"/>
      <c r="P176" s="11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</row>
    <row r="177" spans="1:71">
      <c r="A177" s="37"/>
      <c r="B177" s="37" t="s">
        <v>536</v>
      </c>
      <c r="C177" s="11">
        <v>11089.224999999999</v>
      </c>
      <c r="D177" s="11">
        <v>11229.224999999999</v>
      </c>
      <c r="E177" s="11">
        <v>11662.375</v>
      </c>
      <c r="F177" s="11">
        <v>12148.924999999999</v>
      </c>
      <c r="G177" s="11">
        <v>12704.25</v>
      </c>
      <c r="H177" s="11">
        <v>13241.45</v>
      </c>
      <c r="I177" s="11">
        <v>13617.474999999999</v>
      </c>
      <c r="J177" s="11">
        <v>13896.625</v>
      </c>
      <c r="K177" s="11">
        <v>14248.775000000001</v>
      </c>
      <c r="L177" s="11"/>
      <c r="M177" s="11"/>
      <c r="N177" s="11"/>
      <c r="O177" s="11"/>
      <c r="P177" s="11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</row>
    <row r="178" spans="1:71">
      <c r="A178" s="37"/>
      <c r="B178" s="37" t="s">
        <v>537</v>
      </c>
      <c r="C178" s="11">
        <v>10563.8</v>
      </c>
      <c r="D178" s="11">
        <v>10685.725</v>
      </c>
      <c r="E178" s="11">
        <v>11119.600000000002</v>
      </c>
      <c r="F178" s="11">
        <v>11599.625</v>
      </c>
      <c r="G178" s="11">
        <v>12127.150000000001</v>
      </c>
      <c r="H178" s="11">
        <v>12681.925000000001</v>
      </c>
      <c r="I178" s="11">
        <v>13054.8</v>
      </c>
      <c r="J178" s="11">
        <v>13295.05</v>
      </c>
      <c r="K178" s="11">
        <v>13604.924999999999</v>
      </c>
      <c r="L178" s="11"/>
      <c r="M178" s="11"/>
      <c r="N178" s="11"/>
      <c r="O178" s="11"/>
      <c r="P178" s="11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</row>
    <row r="179" spans="1:71">
      <c r="A179" s="37"/>
      <c r="B179" s="37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</row>
    <row r="180" spans="1:71">
      <c r="A180" s="37"/>
      <c r="B180" s="37" t="s">
        <v>598</v>
      </c>
      <c r="C180" s="11">
        <v>2000</v>
      </c>
      <c r="D180" s="11">
        <v>2001</v>
      </c>
      <c r="E180" s="11">
        <v>2002</v>
      </c>
      <c r="F180" s="11">
        <v>2003</v>
      </c>
      <c r="G180" s="11">
        <v>2004</v>
      </c>
      <c r="H180" s="11">
        <v>2005</v>
      </c>
      <c r="I180" s="11">
        <v>2006</v>
      </c>
      <c r="J180" s="11">
        <v>2007</v>
      </c>
      <c r="K180" s="11">
        <v>2008</v>
      </c>
      <c r="L180" s="11">
        <v>2009</v>
      </c>
      <c r="M180" s="11"/>
      <c r="N180" s="11"/>
      <c r="O180" s="11"/>
      <c r="P180" s="11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</row>
    <row r="181" spans="1:71">
      <c r="A181" s="37"/>
      <c r="B181" s="37" t="s">
        <v>535</v>
      </c>
      <c r="C181" s="11">
        <v>13814.650000000001</v>
      </c>
      <c r="D181" s="11">
        <v>14284.625</v>
      </c>
      <c r="E181" s="11">
        <v>14666.2</v>
      </c>
      <c r="F181" s="11">
        <v>15203.724999999999</v>
      </c>
      <c r="G181" s="11">
        <v>15762.800000000001</v>
      </c>
      <c r="H181" s="11">
        <v>16458.075000000001</v>
      </c>
      <c r="I181" s="11">
        <v>17180.224999999999</v>
      </c>
      <c r="J181" s="11">
        <v>17758.900000000001</v>
      </c>
      <c r="K181" s="11">
        <v>17694.625</v>
      </c>
      <c r="L181" s="11">
        <v>16561.525000000001</v>
      </c>
      <c r="M181" s="11"/>
      <c r="N181" s="11"/>
      <c r="O181" s="11"/>
      <c r="P181" s="11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  <c r="BM181" s="37"/>
      <c r="BN181" s="37"/>
      <c r="BO181" s="37"/>
      <c r="BP181" s="37"/>
      <c r="BQ181" s="37"/>
      <c r="BR181" s="37"/>
      <c r="BS181" s="37"/>
    </row>
    <row r="182" spans="1:71">
      <c r="A182" s="37"/>
      <c r="B182" s="37" t="s">
        <v>536</v>
      </c>
      <c r="C182" s="11">
        <v>14412.650000000001</v>
      </c>
      <c r="D182" s="11">
        <v>14910.224999999999</v>
      </c>
      <c r="E182" s="11">
        <v>15294.775</v>
      </c>
      <c r="F182" s="11">
        <v>15862.825000000001</v>
      </c>
      <c r="G182" s="11">
        <v>16451.575000000001</v>
      </c>
      <c r="H182" s="11">
        <v>17188.2</v>
      </c>
      <c r="I182" s="11">
        <v>17959.824999999997</v>
      </c>
      <c r="J182" s="11">
        <v>18582.625</v>
      </c>
      <c r="K182" s="11">
        <v>18521.3</v>
      </c>
      <c r="L182" s="11">
        <v>17340.7</v>
      </c>
      <c r="M182" s="11"/>
      <c r="N182" s="11"/>
      <c r="O182" s="11"/>
      <c r="P182" s="11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</row>
    <row r="183" spans="1:71">
      <c r="A183" s="37"/>
      <c r="B183" s="37" t="s">
        <v>537</v>
      </c>
      <c r="C183" s="11">
        <v>13251.125</v>
      </c>
      <c r="D183" s="11">
        <v>13714.275000000001</v>
      </c>
      <c r="E183" s="11">
        <v>14091.5</v>
      </c>
      <c r="F183" s="11">
        <v>14491.825000000001</v>
      </c>
      <c r="G183" s="11">
        <v>14904.8</v>
      </c>
      <c r="H183" s="11">
        <v>15443.325000000001</v>
      </c>
      <c r="I183" s="11">
        <v>16008.7</v>
      </c>
      <c r="J183" s="11">
        <v>16515.825000000001</v>
      </c>
      <c r="K183" s="11">
        <v>16426.7</v>
      </c>
      <c r="L183" s="11">
        <v>15348.55</v>
      </c>
      <c r="M183" s="11"/>
      <c r="N183" s="11"/>
      <c r="O183" s="11"/>
      <c r="P183" s="11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7"/>
    </row>
    <row r="184" spans="1:71">
      <c r="A184" s="37"/>
      <c r="B184" s="37" t="s">
        <v>609</v>
      </c>
      <c r="C184" s="11">
        <v>5824800.75</v>
      </c>
      <c r="D184" s="11">
        <v>6011937.0750000011</v>
      </c>
      <c r="E184" s="11">
        <v>6167088.5500000007</v>
      </c>
      <c r="F184" s="11">
        <v>6336611.8250000002</v>
      </c>
      <c r="G184" s="11">
        <v>6515085.3250000002</v>
      </c>
      <c r="H184" s="11">
        <v>6724771.7000000011</v>
      </c>
      <c r="I184" s="11">
        <v>6967968.8250000002</v>
      </c>
      <c r="J184" s="11">
        <v>7117552.8749999991</v>
      </c>
      <c r="K184" s="11">
        <v>7137296.4749999996</v>
      </c>
      <c r="L184" s="11">
        <v>6690189.25</v>
      </c>
      <c r="M184" s="11"/>
      <c r="N184" s="11"/>
      <c r="O184" s="11"/>
      <c r="P184" s="11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</row>
    <row r="185" spans="1:71">
      <c r="A185" s="37"/>
      <c r="B185" s="37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</row>
    <row r="186" spans="1:71">
      <c r="A186" s="37"/>
      <c r="B186" s="37" t="s">
        <v>607</v>
      </c>
      <c r="C186" s="11">
        <v>2008</v>
      </c>
      <c r="D186" s="11">
        <v>2009</v>
      </c>
      <c r="E186" s="11">
        <v>2010</v>
      </c>
      <c r="F186" s="11">
        <v>2011</v>
      </c>
      <c r="G186" s="11">
        <v>2012</v>
      </c>
      <c r="H186" s="11"/>
      <c r="I186" s="11"/>
      <c r="J186" s="11"/>
      <c r="K186" s="11"/>
      <c r="L186" s="11"/>
      <c r="M186" s="11"/>
      <c r="N186" s="11"/>
      <c r="O186" s="11"/>
      <c r="P186" s="11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</row>
    <row r="187" spans="1:71">
      <c r="A187" s="37"/>
      <c r="B187" s="37" t="s">
        <v>535</v>
      </c>
      <c r="C187" s="11">
        <v>17911.775000000001</v>
      </c>
      <c r="D187" s="11">
        <v>16754.424999999999</v>
      </c>
      <c r="E187" s="11">
        <v>16397.125</v>
      </c>
      <c r="F187" s="11">
        <v>16119.174999999999</v>
      </c>
      <c r="G187" s="11">
        <v>15274.875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</row>
    <row r="188" spans="1:71">
      <c r="A188" s="37"/>
      <c r="B188" s="37" t="s">
        <v>536</v>
      </c>
      <c r="C188" s="11">
        <v>18765.100000000002</v>
      </c>
      <c r="D188" s="11">
        <v>17603.650000000001</v>
      </c>
      <c r="E188" s="11">
        <v>17146.825000000001</v>
      </c>
      <c r="F188" s="11">
        <v>16836.099999999999</v>
      </c>
      <c r="G188" s="11">
        <v>15958.025000000001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</row>
    <row r="189" spans="1:71">
      <c r="A189" s="37"/>
      <c r="B189" s="37" t="s">
        <v>537</v>
      </c>
      <c r="C189" s="11">
        <v>16663.2</v>
      </c>
      <c r="D189" s="11">
        <v>15611.399999999998</v>
      </c>
      <c r="E189" s="11">
        <v>15254.225</v>
      </c>
      <c r="F189" s="11">
        <v>14941.1</v>
      </c>
      <c r="G189" s="11">
        <v>14078.25</v>
      </c>
      <c r="H189" s="11"/>
      <c r="I189" s="11"/>
      <c r="J189" s="11"/>
      <c r="K189" s="11"/>
      <c r="L189" s="11"/>
      <c r="M189" s="11"/>
      <c r="N189" s="11"/>
      <c r="O189" s="11"/>
      <c r="P189" s="11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</row>
    <row r="190" spans="1:71">
      <c r="A190" s="37"/>
      <c r="B190" s="37" t="s">
        <v>609</v>
      </c>
      <c r="C190" s="11">
        <v>7274187</v>
      </c>
      <c r="D190" s="11">
        <v>6836719.5</v>
      </c>
      <c r="E190" s="11">
        <v>6697048.75</v>
      </c>
      <c r="F190" s="11">
        <v>6601308.75</v>
      </c>
      <c r="G190" s="11">
        <v>6207729.25</v>
      </c>
      <c r="H190" s="11"/>
      <c r="I190" s="11"/>
      <c r="J190" s="11"/>
      <c r="K190" s="11"/>
      <c r="L190" s="11"/>
      <c r="M190" s="11"/>
      <c r="N190" s="11"/>
      <c r="O190" s="11"/>
      <c r="P190" s="11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7"/>
      <c r="BQ190" s="37"/>
      <c r="BR190" s="37"/>
      <c r="BS190" s="37"/>
    </row>
    <row r="191" spans="1:71">
      <c r="A191" s="37"/>
      <c r="B191" s="37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  <c r="BM191" s="37"/>
      <c r="BN191" s="37"/>
      <c r="BO191" s="37"/>
      <c r="BP191" s="37"/>
      <c r="BQ191" s="37"/>
      <c r="BR191" s="37"/>
      <c r="BS191" s="37"/>
    </row>
    <row r="192" spans="1:71">
      <c r="A192" s="37"/>
      <c r="B192" s="37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  <c r="BN192" s="37"/>
      <c r="BO192" s="37"/>
      <c r="BP192" s="37"/>
      <c r="BQ192" s="37"/>
      <c r="BR192" s="37"/>
      <c r="BS192" s="37"/>
    </row>
    <row r="193" spans="1:71">
      <c r="A193" s="37"/>
      <c r="B193" s="37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37"/>
      <c r="BN193" s="37"/>
      <c r="BO193" s="37"/>
      <c r="BP193" s="37"/>
      <c r="BQ193" s="37"/>
      <c r="BR193" s="37"/>
      <c r="BS193" s="37"/>
    </row>
    <row r="194" spans="1:71">
      <c r="A194" s="37"/>
      <c r="B194" s="37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  <c r="BN194" s="37"/>
      <c r="BO194" s="37"/>
      <c r="BP194" s="37"/>
      <c r="BQ194" s="37"/>
      <c r="BR194" s="37"/>
      <c r="BS194" s="37"/>
    </row>
    <row r="195" spans="1:71">
      <c r="A195" s="37"/>
      <c r="B195" s="37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</row>
    <row r="196" spans="1:71">
      <c r="A196" s="37"/>
      <c r="B196" s="37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</row>
    <row r="197" spans="1:71">
      <c r="A197" s="37"/>
      <c r="B197" s="37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</row>
    <row r="198" spans="1:71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</row>
    <row r="199" spans="1:71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</row>
    <row r="200" spans="1:71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</row>
  </sheetData>
  <sortState columnSort="1" ref="C37:CG46">
    <sortCondition ref="C37:CG37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T60"/>
  <sheetViews>
    <sheetView topLeftCell="A13" zoomScale="125" zoomScaleNormal="125" zoomScalePageLayoutView="125" workbookViewId="0">
      <pane xSplit="16240" topLeftCell="U1"/>
      <selection activeCell="C29" sqref="C29:V29"/>
      <selection pane="topRight" activeCell="AQ58" sqref="V54:AQ58"/>
    </sheetView>
  </sheetViews>
  <sheetFormatPr baseColWidth="10" defaultRowHeight="15" x14ac:dyDescent="0"/>
  <cols>
    <col min="1" max="1" width="6.5" customWidth="1"/>
    <col min="2" max="2" width="20.6640625" customWidth="1"/>
  </cols>
  <sheetData>
    <row r="4" spans="2:29">
      <c r="B4" s="12" t="s">
        <v>112</v>
      </c>
    </row>
    <row r="5" spans="2:29">
      <c r="B5" t="s">
        <v>15</v>
      </c>
    </row>
    <row r="7" spans="2:29">
      <c r="B7" t="s">
        <v>6</v>
      </c>
      <c r="C7" s="9" t="s">
        <v>52</v>
      </c>
      <c r="D7" s="9" t="s">
        <v>53</v>
      </c>
      <c r="E7" s="9" t="s">
        <v>54</v>
      </c>
      <c r="F7" s="9" t="s">
        <v>55</v>
      </c>
      <c r="G7" s="9" t="s">
        <v>56</v>
      </c>
      <c r="H7" s="9" t="s">
        <v>57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62</v>
      </c>
      <c r="N7" s="9" t="s">
        <v>63</v>
      </c>
      <c r="O7" s="9" t="s">
        <v>64</v>
      </c>
      <c r="P7" s="9" t="s">
        <v>65</v>
      </c>
      <c r="Q7" s="9" t="s">
        <v>66</v>
      </c>
      <c r="R7" s="9" t="s">
        <v>67</v>
      </c>
      <c r="S7" s="9" t="s">
        <v>68</v>
      </c>
      <c r="T7" s="9" t="s">
        <v>69</v>
      </c>
      <c r="U7" s="9" t="s">
        <v>70</v>
      </c>
      <c r="V7" s="9" t="s">
        <v>71</v>
      </c>
      <c r="W7" s="9" t="s">
        <v>72</v>
      </c>
      <c r="X7" s="9" t="s">
        <v>73</v>
      </c>
      <c r="Y7" s="9" t="s">
        <v>74</v>
      </c>
      <c r="Z7" s="9" t="s">
        <v>75</v>
      </c>
      <c r="AA7" s="9" t="s">
        <v>76</v>
      </c>
      <c r="AB7" s="9" t="s">
        <v>77</v>
      </c>
      <c r="AC7" s="9" t="s">
        <v>78</v>
      </c>
    </row>
    <row r="8" spans="2:29">
      <c r="B8" t="s">
        <v>79</v>
      </c>
      <c r="C8">
        <v>12509</v>
      </c>
      <c r="D8">
        <v>12642</v>
      </c>
      <c r="E8">
        <v>12952</v>
      </c>
      <c r="F8">
        <v>13019</v>
      </c>
      <c r="G8">
        <v>12789</v>
      </c>
      <c r="H8">
        <v>12653</v>
      </c>
      <c r="I8">
        <v>12551</v>
      </c>
      <c r="J8">
        <v>12215</v>
      </c>
      <c r="K8">
        <v>11953</v>
      </c>
      <c r="L8">
        <v>11683</v>
      </c>
      <c r="M8">
        <v>11377</v>
      </c>
      <c r="N8">
        <v>11272</v>
      </c>
      <c r="O8">
        <v>11219</v>
      </c>
      <c r="P8">
        <v>10951</v>
      </c>
      <c r="Q8">
        <v>11142</v>
      </c>
      <c r="R8">
        <v>11298</v>
      </c>
      <c r="S8">
        <v>11808</v>
      </c>
      <c r="T8">
        <v>12205</v>
      </c>
      <c r="U8">
        <v>12624</v>
      </c>
      <c r="V8">
        <v>13078</v>
      </c>
      <c r="W8">
        <v>13203</v>
      </c>
      <c r="X8">
        <v>12998</v>
      </c>
      <c r="Y8">
        <v>12616</v>
      </c>
      <c r="Z8">
        <v>12553</v>
      </c>
      <c r="AA8">
        <v>12781</v>
      </c>
      <c r="AB8">
        <v>12975</v>
      </c>
      <c r="AC8">
        <v>13327</v>
      </c>
    </row>
    <row r="9" spans="2:29">
      <c r="B9" t="s">
        <v>80</v>
      </c>
      <c r="C9">
        <v>8172</v>
      </c>
      <c r="D9">
        <v>8458</v>
      </c>
      <c r="E9">
        <v>8738</v>
      </c>
      <c r="F9">
        <v>8862</v>
      </c>
      <c r="G9">
        <v>8962</v>
      </c>
      <c r="H9">
        <v>8867</v>
      </c>
      <c r="I9">
        <v>8844</v>
      </c>
      <c r="J9">
        <v>8614</v>
      </c>
      <c r="K9">
        <v>8384</v>
      </c>
      <c r="L9">
        <v>8267</v>
      </c>
      <c r="M9">
        <v>8027</v>
      </c>
      <c r="N9">
        <v>7983</v>
      </c>
      <c r="O9">
        <v>7927</v>
      </c>
      <c r="P9">
        <v>7689</v>
      </c>
      <c r="Q9">
        <v>7745</v>
      </c>
      <c r="R9">
        <v>7998</v>
      </c>
      <c r="S9">
        <v>8380</v>
      </c>
      <c r="T9">
        <v>8730</v>
      </c>
      <c r="U9">
        <v>9212</v>
      </c>
      <c r="V9">
        <v>9650</v>
      </c>
      <c r="W9">
        <v>9844</v>
      </c>
      <c r="X9">
        <v>9633</v>
      </c>
      <c r="Y9">
        <v>9367</v>
      </c>
      <c r="Z9">
        <v>9332</v>
      </c>
      <c r="AA9">
        <v>9556</v>
      </c>
      <c r="AB9">
        <v>9692</v>
      </c>
      <c r="AC9">
        <v>10065</v>
      </c>
    </row>
    <row r="11" spans="2:29">
      <c r="B11" t="s">
        <v>81</v>
      </c>
    </row>
    <row r="12" spans="2:29">
      <c r="B12" t="s">
        <v>26</v>
      </c>
      <c r="C12" s="11">
        <v>8257.9063142331688</v>
      </c>
      <c r="D12" s="11">
        <v>10030.892022165326</v>
      </c>
      <c r="E12" s="11">
        <v>12230.59632420997</v>
      </c>
      <c r="F12" s="11">
        <v>15175.555635690504</v>
      </c>
      <c r="G12" s="11">
        <v>18493.142451888983</v>
      </c>
      <c r="H12" s="11">
        <v>22748.308150926161</v>
      </c>
      <c r="I12" s="11">
        <v>28878.631615640741</v>
      </c>
      <c r="J12" s="11">
        <v>35411.633190292458</v>
      </c>
      <c r="K12" s="11">
        <v>41289.531571165848</v>
      </c>
      <c r="L12" s="11">
        <v>46782.54180039186</v>
      </c>
      <c r="M12" s="11">
        <v>52377.513733126587</v>
      </c>
      <c r="N12" s="11">
        <v>59218.960729869097</v>
      </c>
      <c r="O12" s="11">
        <v>66906.915245273034</v>
      </c>
      <c r="P12" s="11">
        <v>71377.183176469174</v>
      </c>
      <c r="Q12" s="11">
        <v>78897.124758092628</v>
      </c>
      <c r="R12" s="11">
        <v>88925.354296635545</v>
      </c>
      <c r="S12" s="11">
        <v>99547.215510920389</v>
      </c>
      <c r="T12" s="11">
        <v>111386.7693195341</v>
      </c>
      <c r="U12" s="11">
        <v>125647.12776315316</v>
      </c>
      <c r="V12" s="11">
        <v>144110.30375151755</v>
      </c>
      <c r="W12" s="11">
        <v>161024.71361773225</v>
      </c>
      <c r="X12" s="11">
        <v>173974.12642890628</v>
      </c>
      <c r="Y12" s="11">
        <v>180668.69207745843</v>
      </c>
      <c r="Z12" s="11">
        <v>184995.26402461747</v>
      </c>
      <c r="AA12" s="11">
        <v>195033.77087014532</v>
      </c>
      <c r="AB12" s="11">
        <v>205426.53228036014</v>
      </c>
      <c r="AC12" s="11">
        <v>218228.01798228215</v>
      </c>
    </row>
    <row r="17" spans="2:46">
      <c r="C17" s="4" t="s">
        <v>113</v>
      </c>
    </row>
    <row r="18" spans="2:46">
      <c r="C18" s="19" t="s">
        <v>114</v>
      </c>
    </row>
    <row r="19" spans="2:46">
      <c r="C19" t="s">
        <v>115</v>
      </c>
    </row>
    <row r="21" spans="2:46">
      <c r="C21" t="s">
        <v>116</v>
      </c>
    </row>
    <row r="23" spans="2:46">
      <c r="C23" s="20">
        <v>1954</v>
      </c>
      <c r="D23" s="20">
        <v>1955</v>
      </c>
      <c r="E23" s="20">
        <v>1956</v>
      </c>
      <c r="F23" s="20">
        <v>1957</v>
      </c>
      <c r="G23" s="20">
        <v>1958</v>
      </c>
      <c r="H23" s="20">
        <v>1959</v>
      </c>
      <c r="I23" s="20">
        <v>1960</v>
      </c>
      <c r="J23" s="20">
        <v>1961</v>
      </c>
      <c r="K23" s="20">
        <v>1962</v>
      </c>
      <c r="L23" s="20">
        <v>1963</v>
      </c>
      <c r="M23" s="20">
        <v>1964</v>
      </c>
      <c r="N23" s="20">
        <v>1965</v>
      </c>
      <c r="O23" s="20">
        <v>1966</v>
      </c>
      <c r="P23" s="20">
        <v>1967</v>
      </c>
      <c r="Q23" s="20">
        <v>1968</v>
      </c>
      <c r="R23" s="20">
        <v>1969</v>
      </c>
      <c r="S23" s="20">
        <v>1970</v>
      </c>
      <c r="T23" s="20">
        <v>1971</v>
      </c>
      <c r="U23" s="20">
        <v>1972</v>
      </c>
      <c r="V23" s="20">
        <v>1973</v>
      </c>
      <c r="W23" s="20">
        <v>1974</v>
      </c>
      <c r="X23" s="20">
        <v>1975</v>
      </c>
      <c r="Y23" s="20">
        <v>1976</v>
      </c>
      <c r="Z23" s="20">
        <v>1977</v>
      </c>
      <c r="AA23" s="20">
        <v>1978</v>
      </c>
      <c r="AB23" s="20">
        <v>1979</v>
      </c>
      <c r="AC23" s="20">
        <v>1980</v>
      </c>
      <c r="AD23" s="20">
        <v>1981</v>
      </c>
      <c r="AE23" s="20">
        <v>1982</v>
      </c>
      <c r="AF23" s="20">
        <v>1983</v>
      </c>
      <c r="AG23" s="20">
        <v>1984</v>
      </c>
      <c r="AH23" s="20">
        <v>1985</v>
      </c>
      <c r="AI23" s="20">
        <v>1986</v>
      </c>
      <c r="AJ23" s="20">
        <v>1987</v>
      </c>
      <c r="AK23" s="20">
        <v>1988</v>
      </c>
      <c r="AL23" s="20">
        <v>1989</v>
      </c>
      <c r="AM23" s="20">
        <v>1990</v>
      </c>
      <c r="AN23" s="20">
        <v>1991</v>
      </c>
      <c r="AO23" s="20">
        <v>1992</v>
      </c>
      <c r="AP23" s="20">
        <v>1993</v>
      </c>
      <c r="AQ23" s="20">
        <v>1994</v>
      </c>
      <c r="AR23" s="20">
        <v>1995</v>
      </c>
      <c r="AS23" s="20">
        <v>1996</v>
      </c>
    </row>
    <row r="24" spans="2:46">
      <c r="B24" s="21" t="s">
        <v>117</v>
      </c>
      <c r="C24" s="11">
        <v>373594</v>
      </c>
      <c r="D24" s="11">
        <v>415038</v>
      </c>
      <c r="E24" s="11">
        <v>476648</v>
      </c>
      <c r="F24" s="11">
        <v>557540</v>
      </c>
      <c r="G24" s="11">
        <v>644141</v>
      </c>
      <c r="H24" s="11">
        <v>666003</v>
      </c>
      <c r="I24" s="11">
        <v>688772</v>
      </c>
      <c r="J24" s="11">
        <v>782553</v>
      </c>
      <c r="K24" s="11">
        <v>906317</v>
      </c>
      <c r="L24" s="11">
        <v>1069195</v>
      </c>
      <c r="M24" s="11">
        <v>1208821</v>
      </c>
      <c r="N24" s="11">
        <v>1402220</v>
      </c>
      <c r="O24" s="11">
        <v>1626686</v>
      </c>
      <c r="P24" s="11">
        <v>1842052</v>
      </c>
      <c r="Q24" s="11">
        <v>2079630</v>
      </c>
      <c r="R24" s="11">
        <v>2381185</v>
      </c>
      <c r="S24" s="11">
        <v>2629859</v>
      </c>
      <c r="T24" s="11">
        <v>2967992</v>
      </c>
      <c r="U24" s="11">
        <v>3483419</v>
      </c>
      <c r="V24" s="11">
        <v>4199415</v>
      </c>
      <c r="W24" s="11">
        <v>5142844</v>
      </c>
      <c r="X24" s="11">
        <v>6038200</v>
      </c>
      <c r="Y24" s="11">
        <v>7266386</v>
      </c>
      <c r="Z24" s="11">
        <v>9219912</v>
      </c>
      <c r="AA24" s="11">
        <v>11284995</v>
      </c>
      <c r="AB24" s="11">
        <v>13201116</v>
      </c>
      <c r="AC24" s="11">
        <v>15167972</v>
      </c>
      <c r="AD24" s="11">
        <v>17044800</v>
      </c>
      <c r="AE24" s="11">
        <v>19722635</v>
      </c>
      <c r="AF24" s="11">
        <v>22531766</v>
      </c>
      <c r="AG24" s="11">
        <v>25519539</v>
      </c>
      <c r="AH24" s="11">
        <v>28200885</v>
      </c>
      <c r="AI24" s="11">
        <v>32323992</v>
      </c>
      <c r="AJ24" s="11">
        <v>36143972</v>
      </c>
      <c r="AK24" s="11">
        <v>40158739</v>
      </c>
      <c r="AL24" s="11">
        <v>45044128</v>
      </c>
      <c r="AM24" s="11">
        <v>50145195</v>
      </c>
      <c r="AN24" s="11">
        <v>54927320</v>
      </c>
      <c r="AO24" s="11">
        <v>59104986</v>
      </c>
      <c r="AP24" s="11">
        <v>60952584</v>
      </c>
      <c r="AQ24" s="11">
        <v>64811535</v>
      </c>
      <c r="AR24" s="11">
        <v>69780058</v>
      </c>
      <c r="AS24" s="11">
        <v>73743261</v>
      </c>
    </row>
    <row r="25" spans="2:46">
      <c r="B25" s="21" t="s">
        <v>118</v>
      </c>
      <c r="C25" s="11">
        <v>365483</v>
      </c>
      <c r="D25" s="11">
        <v>406000</v>
      </c>
      <c r="E25" s="11">
        <v>465587</v>
      </c>
      <c r="F25" s="11">
        <v>544373</v>
      </c>
      <c r="G25" s="11">
        <v>629390</v>
      </c>
      <c r="H25" s="11">
        <v>649800</v>
      </c>
      <c r="I25" s="11">
        <v>667745</v>
      </c>
      <c r="J25" s="11">
        <v>756343</v>
      </c>
      <c r="K25" s="11">
        <v>876686</v>
      </c>
      <c r="L25" s="11">
        <v>1034822</v>
      </c>
      <c r="M25" s="11">
        <v>1166109</v>
      </c>
      <c r="N25" s="11">
        <v>1349204</v>
      </c>
      <c r="O25" s="11">
        <v>1560349</v>
      </c>
      <c r="P25" s="11">
        <v>1769734</v>
      </c>
      <c r="Q25" s="11">
        <v>2002707</v>
      </c>
      <c r="R25" s="11">
        <v>2288510</v>
      </c>
      <c r="S25" s="11">
        <v>2524486</v>
      </c>
      <c r="T25" s="11">
        <v>2853852</v>
      </c>
      <c r="U25" s="11">
        <v>3344372</v>
      </c>
      <c r="V25" s="11">
        <v>4025549</v>
      </c>
      <c r="W25" s="11">
        <v>4950496</v>
      </c>
      <c r="X25" s="11">
        <v>5823184</v>
      </c>
      <c r="Y25" s="11">
        <v>7013045</v>
      </c>
      <c r="Z25" s="11">
        <v>8881915</v>
      </c>
      <c r="AA25" s="11">
        <v>10875974</v>
      </c>
      <c r="AB25" s="11">
        <v>12704388</v>
      </c>
      <c r="AC25" s="11">
        <v>14609880</v>
      </c>
      <c r="AD25" s="11">
        <v>16395608</v>
      </c>
      <c r="AE25" s="11">
        <v>18855353</v>
      </c>
      <c r="AF25" s="11">
        <v>21484454</v>
      </c>
      <c r="AG25" s="11">
        <v>24262248</v>
      </c>
      <c r="AH25" s="11">
        <v>26773462</v>
      </c>
      <c r="AI25" s="11">
        <v>30527043</v>
      </c>
      <c r="AJ25" s="11">
        <v>33831103</v>
      </c>
      <c r="AK25" s="11">
        <v>37533690</v>
      </c>
      <c r="AL25" s="11">
        <v>42038532</v>
      </c>
      <c r="AM25" s="11">
        <v>47003587</v>
      </c>
      <c r="AN25" s="11">
        <v>51520116</v>
      </c>
      <c r="AO25" s="11">
        <v>55233623</v>
      </c>
      <c r="AP25" s="11">
        <v>57488714</v>
      </c>
      <c r="AQ25" s="11">
        <v>60946951</v>
      </c>
      <c r="AR25" s="11">
        <v>65728344</v>
      </c>
      <c r="AS25" s="11">
        <v>69371235</v>
      </c>
    </row>
    <row r="26" spans="2:46">
      <c r="B26" s="21" t="s">
        <v>119</v>
      </c>
      <c r="C26" s="11">
        <v>356608</v>
      </c>
      <c r="D26" s="11">
        <v>395811</v>
      </c>
      <c r="E26" s="11">
        <v>453876</v>
      </c>
      <c r="F26" s="11">
        <v>530500</v>
      </c>
      <c r="G26" s="11">
        <v>612097</v>
      </c>
      <c r="H26" s="11">
        <v>630135</v>
      </c>
      <c r="I26" s="11">
        <v>646143</v>
      </c>
      <c r="J26" s="11">
        <v>731560</v>
      </c>
      <c r="K26" s="11">
        <v>847408</v>
      </c>
      <c r="L26" s="11">
        <v>1000849</v>
      </c>
      <c r="M26" s="11">
        <v>1130617</v>
      </c>
      <c r="N26" s="11">
        <v>1308414</v>
      </c>
      <c r="O26" s="11">
        <v>1512289</v>
      </c>
      <c r="P26" s="11">
        <v>1714881</v>
      </c>
      <c r="Q26" s="11">
        <v>1946429</v>
      </c>
      <c r="R26" s="11">
        <v>2216315</v>
      </c>
      <c r="S26" s="11">
        <v>2449334</v>
      </c>
      <c r="T26" s="11">
        <v>2776815</v>
      </c>
      <c r="U26" s="11">
        <v>3253916</v>
      </c>
      <c r="V26" s="11">
        <v>3906929</v>
      </c>
      <c r="W26" s="11">
        <v>4837389</v>
      </c>
      <c r="X26" s="11">
        <v>5702906</v>
      </c>
      <c r="Y26" s="11">
        <v>6880679</v>
      </c>
      <c r="Z26" s="11">
        <v>8736870</v>
      </c>
      <c r="AA26" s="11">
        <v>10805205</v>
      </c>
      <c r="AB26" s="11">
        <v>12599562</v>
      </c>
      <c r="AC26" s="11">
        <v>14480470</v>
      </c>
      <c r="AD26" s="11">
        <v>16142633</v>
      </c>
      <c r="AE26" s="11">
        <v>18698025</v>
      </c>
      <c r="AF26" s="11">
        <v>21202181</v>
      </c>
      <c r="AG26" s="11">
        <v>23947431</v>
      </c>
      <c r="AH26" s="11">
        <v>26219478</v>
      </c>
      <c r="AI26" s="11">
        <v>29506288</v>
      </c>
      <c r="AJ26" s="11">
        <v>33013278</v>
      </c>
      <c r="AK26" s="11">
        <v>36875242</v>
      </c>
      <c r="AL26" s="11">
        <v>41282631</v>
      </c>
      <c r="AM26" s="11">
        <v>46058391</v>
      </c>
      <c r="AN26" s="11">
        <v>50490851</v>
      </c>
      <c r="AO26" s="11">
        <v>53974202</v>
      </c>
      <c r="AP26" s="11">
        <v>56498017</v>
      </c>
      <c r="AQ26" s="11">
        <v>59775545</v>
      </c>
      <c r="AR26" s="11">
        <v>64477122</v>
      </c>
      <c r="AS26" s="11">
        <v>67871488</v>
      </c>
    </row>
    <row r="27" spans="2:46">
      <c r="B27" s="21" t="s">
        <v>120</v>
      </c>
      <c r="C27" s="11">
        <v>4551</v>
      </c>
      <c r="D27" s="11">
        <v>5170</v>
      </c>
      <c r="E27" s="11">
        <v>5945</v>
      </c>
      <c r="F27" s="11">
        <v>6750</v>
      </c>
      <c r="G27" s="11">
        <v>7940</v>
      </c>
      <c r="H27" s="11">
        <v>7220</v>
      </c>
      <c r="I27" s="11">
        <v>6669</v>
      </c>
      <c r="J27" s="11">
        <v>8300</v>
      </c>
      <c r="K27" s="11">
        <v>9558</v>
      </c>
      <c r="L27" s="11">
        <v>11675</v>
      </c>
      <c r="M27" s="11">
        <v>21652</v>
      </c>
      <c r="N27" s="11">
        <v>31528</v>
      </c>
      <c r="O27" s="11">
        <v>34537</v>
      </c>
      <c r="P27" s="11">
        <v>41768</v>
      </c>
      <c r="Q27" s="11">
        <v>39781</v>
      </c>
      <c r="R27" s="11">
        <v>48007</v>
      </c>
      <c r="S27" s="11">
        <v>56697</v>
      </c>
      <c r="T27" s="11">
        <v>79370</v>
      </c>
      <c r="U27" s="11">
        <v>100739</v>
      </c>
      <c r="V27" s="11">
        <v>139910</v>
      </c>
      <c r="W27" s="11">
        <v>183501</v>
      </c>
      <c r="X27" s="11">
        <v>225805</v>
      </c>
      <c r="Y27" s="11">
        <v>288581</v>
      </c>
      <c r="Z27" s="11">
        <v>392233</v>
      </c>
      <c r="AA27" s="11">
        <v>461724</v>
      </c>
      <c r="AB27" s="11">
        <v>508639</v>
      </c>
      <c r="AC27" s="11">
        <v>504678</v>
      </c>
      <c r="AD27" s="11">
        <v>780489</v>
      </c>
      <c r="AE27" s="11">
        <v>942881</v>
      </c>
      <c r="AF27" s="11">
        <v>1138324</v>
      </c>
      <c r="AG27" s="11">
        <v>1622601</v>
      </c>
      <c r="AH27" s="11">
        <v>1689529</v>
      </c>
      <c r="AI27" s="11">
        <v>1971869</v>
      </c>
      <c r="AJ27" s="11">
        <v>2321527</v>
      </c>
      <c r="AK27" s="11">
        <v>2682761</v>
      </c>
      <c r="AL27" s="11">
        <v>3189802</v>
      </c>
      <c r="AM27" s="11">
        <v>3662185</v>
      </c>
      <c r="AN27" s="11">
        <v>4041798</v>
      </c>
      <c r="AO27" s="11">
        <v>4146826</v>
      </c>
      <c r="AP27" s="11">
        <v>4136866</v>
      </c>
      <c r="AQ27" s="11">
        <v>3953330</v>
      </c>
      <c r="AR27" s="11">
        <v>4197345</v>
      </c>
      <c r="AS27" s="11"/>
    </row>
    <row r="28" spans="2:46">
      <c r="B28" s="21" t="s">
        <v>121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>
        <v>12666</v>
      </c>
      <c r="AD28" s="11">
        <v>16125</v>
      </c>
      <c r="AE28" s="11">
        <v>17332</v>
      </c>
      <c r="AF28" s="11">
        <v>21750</v>
      </c>
      <c r="AG28" s="11">
        <v>24126</v>
      </c>
      <c r="AH28" s="11">
        <v>33319</v>
      </c>
      <c r="AI28" s="11">
        <v>34530</v>
      </c>
      <c r="AJ28" s="11">
        <v>37636</v>
      </c>
      <c r="AK28" s="11">
        <v>38523</v>
      </c>
      <c r="AL28" s="11">
        <v>44442</v>
      </c>
      <c r="AM28" s="11">
        <v>46202</v>
      </c>
      <c r="AN28" s="11">
        <v>50583</v>
      </c>
      <c r="AO28" s="11">
        <v>58388</v>
      </c>
      <c r="AP28" s="11">
        <v>64775</v>
      </c>
      <c r="AQ28" s="11">
        <v>67885</v>
      </c>
      <c r="AR28" s="11">
        <v>71337</v>
      </c>
      <c r="AS28" s="11">
        <v>73231</v>
      </c>
    </row>
    <row r="29" spans="2:46">
      <c r="B29" s="21" t="s">
        <v>111</v>
      </c>
      <c r="C29" s="11">
        <v>146804</v>
      </c>
      <c r="D29" s="11">
        <v>162816</v>
      </c>
      <c r="E29" s="11">
        <v>187649</v>
      </c>
      <c r="F29" s="11">
        <v>217820</v>
      </c>
      <c r="G29" s="11">
        <v>250250</v>
      </c>
      <c r="H29" s="11">
        <v>265594</v>
      </c>
      <c r="I29" s="11">
        <v>278324</v>
      </c>
      <c r="J29" s="11">
        <v>314483</v>
      </c>
      <c r="K29" s="11">
        <v>364789</v>
      </c>
      <c r="L29" s="11">
        <v>443746</v>
      </c>
      <c r="M29" s="11">
        <v>508164</v>
      </c>
      <c r="N29" s="11">
        <v>599463</v>
      </c>
      <c r="O29" s="11">
        <v>716430</v>
      </c>
      <c r="P29" s="11">
        <v>830652</v>
      </c>
      <c r="Q29" s="11">
        <v>917399</v>
      </c>
      <c r="R29" s="11">
        <v>1049670</v>
      </c>
      <c r="S29" s="11">
        <v>1187620</v>
      </c>
      <c r="T29" s="11">
        <v>1374000</v>
      </c>
      <c r="U29" s="11">
        <v>1669000</v>
      </c>
      <c r="V29" s="11">
        <v>2035000</v>
      </c>
      <c r="W29" s="11">
        <v>2525000</v>
      </c>
      <c r="X29" s="11">
        <v>3077000</v>
      </c>
      <c r="Y29" s="11">
        <v>3785000</v>
      </c>
      <c r="Z29" s="11">
        <v>4805000</v>
      </c>
      <c r="AA29" s="11">
        <v>5892000</v>
      </c>
      <c r="AB29" s="11">
        <v>6870000</v>
      </c>
      <c r="AC29" s="11">
        <v>7783960</v>
      </c>
      <c r="AD29" s="11">
        <v>8714885</v>
      </c>
      <c r="AE29" s="11">
        <v>9853206</v>
      </c>
      <c r="AF29" s="11">
        <v>11132374</v>
      </c>
      <c r="AG29" s="11">
        <v>11876164</v>
      </c>
      <c r="AH29" s="11">
        <v>13127377</v>
      </c>
      <c r="AI29" s="11">
        <v>14795934</v>
      </c>
      <c r="AJ29" s="11">
        <v>16563263</v>
      </c>
      <c r="AK29" s="11">
        <v>18533199</v>
      </c>
      <c r="AL29" s="11">
        <v>20905923</v>
      </c>
      <c r="AM29" s="11">
        <v>23977937</v>
      </c>
      <c r="AN29" s="11">
        <v>26792258</v>
      </c>
      <c r="AO29" s="11">
        <v>28946859</v>
      </c>
      <c r="AP29" s="11">
        <v>30060741</v>
      </c>
      <c r="AQ29" s="11">
        <v>30780622</v>
      </c>
      <c r="AR29" s="11">
        <v>32450889</v>
      </c>
      <c r="AS29" s="11">
        <v>34180099</v>
      </c>
    </row>
    <row r="30" spans="2:46">
      <c r="B30" s="22" t="s">
        <v>122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>
        <v>31276</v>
      </c>
      <c r="AJ30" s="11">
        <v>34131</v>
      </c>
      <c r="AK30" s="11">
        <v>29898</v>
      </c>
      <c r="AL30" s="11">
        <v>40375</v>
      </c>
      <c r="AM30" s="11">
        <v>41974</v>
      </c>
      <c r="AN30" s="11">
        <v>46020</v>
      </c>
      <c r="AO30" s="11">
        <v>53474</v>
      </c>
      <c r="AP30" s="11">
        <v>59046</v>
      </c>
      <c r="AQ30" s="11">
        <v>61311</v>
      </c>
      <c r="AR30" s="11">
        <v>64069</v>
      </c>
      <c r="AS30" s="11">
        <v>65676</v>
      </c>
      <c r="AT30" s="23"/>
    </row>
    <row r="31" spans="2:46" s="43" customFormat="1">
      <c r="B31" s="2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23"/>
    </row>
    <row r="32" spans="2:46" s="43" customFormat="1">
      <c r="B32" s="22"/>
      <c r="C32" s="11" t="s">
        <v>13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23"/>
    </row>
    <row r="33" spans="2:46">
      <c r="B33" s="21" t="s">
        <v>117</v>
      </c>
      <c r="C33" s="11">
        <f>C24/166.386</f>
        <v>2245.3451612515478</v>
      </c>
      <c r="D33" s="11">
        <f t="shared" ref="D33:AS33" si="0">D24/166.386</f>
        <v>2494.4286177923623</v>
      </c>
      <c r="E33" s="11">
        <f t="shared" si="0"/>
        <v>2864.7121753032106</v>
      </c>
      <c r="F33" s="11">
        <f t="shared" si="0"/>
        <v>3350.8828867813399</v>
      </c>
      <c r="G33" s="11">
        <f t="shared" si="0"/>
        <v>3871.3653792987393</v>
      </c>
      <c r="H33" s="11">
        <f t="shared" si="0"/>
        <v>4002.7586455591218</v>
      </c>
      <c r="I33" s="11">
        <f t="shared" si="0"/>
        <v>4139.6030916062655</v>
      </c>
      <c r="J33" s="11">
        <f t="shared" si="0"/>
        <v>4703.2382532184201</v>
      </c>
      <c r="K33" s="11">
        <f t="shared" si="0"/>
        <v>5447.0748740879644</v>
      </c>
      <c r="L33" s="11">
        <f t="shared" si="0"/>
        <v>6425.9913694661809</v>
      </c>
      <c r="M33" s="11">
        <f t="shared" si="0"/>
        <v>7265.1605303330807</v>
      </c>
      <c r="N33" s="11">
        <f t="shared" si="0"/>
        <v>8427.5119300902716</v>
      </c>
      <c r="O33" s="11">
        <f t="shared" si="0"/>
        <v>9776.5797603163737</v>
      </c>
      <c r="P33" s="11">
        <f t="shared" si="0"/>
        <v>11070.95548904355</v>
      </c>
      <c r="Q33" s="11">
        <f t="shared" si="0"/>
        <v>12498.828026396452</v>
      </c>
      <c r="R33" s="11">
        <f t="shared" si="0"/>
        <v>14311.210077770967</v>
      </c>
      <c r="S33" s="11">
        <f t="shared" si="0"/>
        <v>15805.770918226293</v>
      </c>
      <c r="T33" s="11">
        <f t="shared" si="0"/>
        <v>17837.991177142307</v>
      </c>
      <c r="U33" s="11">
        <f t="shared" si="0"/>
        <v>20935.769836404506</v>
      </c>
      <c r="V33" s="11">
        <f t="shared" si="0"/>
        <v>25238.992463308212</v>
      </c>
      <c r="W33" s="11">
        <f t="shared" si="0"/>
        <v>30909.114949575087</v>
      </c>
      <c r="X33" s="11">
        <f t="shared" si="0"/>
        <v>36290.312886901542</v>
      </c>
      <c r="Y33" s="11">
        <f t="shared" si="0"/>
        <v>43671.859411248544</v>
      </c>
      <c r="Z33" s="11">
        <f t="shared" si="0"/>
        <v>55412.787133532867</v>
      </c>
      <c r="AA33" s="11">
        <f t="shared" si="0"/>
        <v>67824.185929104613</v>
      </c>
      <c r="AB33" s="11">
        <f t="shared" si="0"/>
        <v>79340.305073744181</v>
      </c>
      <c r="AC33" s="11">
        <f t="shared" si="0"/>
        <v>91161.347709542868</v>
      </c>
      <c r="AD33" s="11">
        <f t="shared" si="0"/>
        <v>102441.31116800693</v>
      </c>
      <c r="AE33" s="11">
        <f t="shared" si="0"/>
        <v>118535.42365343239</v>
      </c>
      <c r="AF33" s="11">
        <f t="shared" si="0"/>
        <v>135418.64099142957</v>
      </c>
      <c r="AG33" s="11">
        <f t="shared" si="0"/>
        <v>153375.51837294005</v>
      </c>
      <c r="AH33" s="11">
        <f t="shared" si="0"/>
        <v>169490.73239335039</v>
      </c>
      <c r="AI33" s="11">
        <f t="shared" si="0"/>
        <v>194271.10454004543</v>
      </c>
      <c r="AJ33" s="11">
        <f t="shared" si="0"/>
        <v>217229.64672508504</v>
      </c>
      <c r="AK33" s="11">
        <f t="shared" si="0"/>
        <v>241358.88235789069</v>
      </c>
      <c r="AL33" s="11">
        <f t="shared" si="0"/>
        <v>270720.66159412451</v>
      </c>
      <c r="AM33" s="11">
        <f t="shared" si="0"/>
        <v>301378.6917168512</v>
      </c>
      <c r="AN33" s="11">
        <f t="shared" si="0"/>
        <v>330119.84181361413</v>
      </c>
      <c r="AO33" s="11">
        <f t="shared" si="0"/>
        <v>355228.12015433994</v>
      </c>
      <c r="AP33" s="11">
        <f t="shared" si="0"/>
        <v>366332.40777469258</v>
      </c>
      <c r="AQ33" s="11">
        <f t="shared" si="0"/>
        <v>389525.17038693163</v>
      </c>
      <c r="AR33" s="11">
        <f t="shared" si="0"/>
        <v>419386.59502602386</v>
      </c>
      <c r="AS33" s="11">
        <f t="shared" si="0"/>
        <v>443205.92477732501</v>
      </c>
      <c r="AT33" s="23"/>
    </row>
    <row r="34" spans="2:46">
      <c r="B34" s="22" t="s">
        <v>123</v>
      </c>
      <c r="C34" s="11">
        <f t="shared" ref="C34:AS34" si="1">C26/166.386</f>
        <v>2143.2572452009185</v>
      </c>
      <c r="D34" s="11">
        <f t="shared" si="1"/>
        <v>2378.8720204824926</v>
      </c>
      <c r="E34" s="11">
        <f t="shared" si="1"/>
        <v>2727.849698892936</v>
      </c>
      <c r="F34" s="11">
        <f t="shared" si="1"/>
        <v>3188.3692137559651</v>
      </c>
      <c r="G34" s="11">
        <f t="shared" si="1"/>
        <v>3678.7770605699998</v>
      </c>
      <c r="H34" s="11">
        <f t="shared" si="1"/>
        <v>3787.1876239587468</v>
      </c>
      <c r="I34" s="11">
        <f t="shared" si="1"/>
        <v>3883.3976416285027</v>
      </c>
      <c r="J34" s="11">
        <f t="shared" si="1"/>
        <v>4396.7641508299976</v>
      </c>
      <c r="K34" s="11">
        <f t="shared" si="1"/>
        <v>5093.0246535165215</v>
      </c>
      <c r="L34" s="11">
        <f t="shared" si="1"/>
        <v>6015.2236366040415</v>
      </c>
      <c r="M34" s="11">
        <f t="shared" si="1"/>
        <v>6795.1450242207884</v>
      </c>
      <c r="N34" s="11">
        <f t="shared" si="1"/>
        <v>7863.726515452021</v>
      </c>
      <c r="O34" s="11">
        <f t="shared" si="1"/>
        <v>9089.0399432644572</v>
      </c>
      <c r="P34" s="11">
        <f t="shared" si="1"/>
        <v>10306.64238577765</v>
      </c>
      <c r="Q34" s="11">
        <f t="shared" si="1"/>
        <v>11698.27389323621</v>
      </c>
      <c r="R34" s="11">
        <f t="shared" si="1"/>
        <v>13320.321421273426</v>
      </c>
      <c r="S34" s="11">
        <f t="shared" si="1"/>
        <v>14720.793816787471</v>
      </c>
      <c r="T34" s="11">
        <f t="shared" si="1"/>
        <v>16688.994266344525</v>
      </c>
      <c r="U34" s="11">
        <f t="shared" si="1"/>
        <v>19556.429026480593</v>
      </c>
      <c r="V34" s="11">
        <f t="shared" si="1"/>
        <v>23481.116199680262</v>
      </c>
      <c r="W34" s="11">
        <f t="shared" si="1"/>
        <v>29073.293426129603</v>
      </c>
      <c r="X34" s="11">
        <f t="shared" si="1"/>
        <v>34275.155361628982</v>
      </c>
      <c r="Y34" s="11">
        <f t="shared" si="1"/>
        <v>41353.713653792991</v>
      </c>
      <c r="Z34" s="11">
        <f t="shared" si="1"/>
        <v>52509.646244275362</v>
      </c>
      <c r="AA34" s="11">
        <f t="shared" si="1"/>
        <v>64940.589953481664</v>
      </c>
      <c r="AB34" s="11">
        <f t="shared" si="1"/>
        <v>75724.892719339376</v>
      </c>
      <c r="AC34" s="11">
        <f t="shared" si="1"/>
        <v>87029.377471662287</v>
      </c>
      <c r="AD34" s="11">
        <f t="shared" si="1"/>
        <v>97019.178296250888</v>
      </c>
      <c r="AE34" s="11">
        <f t="shared" si="1"/>
        <v>112377.39353070571</v>
      </c>
      <c r="AF34" s="11">
        <f t="shared" si="1"/>
        <v>127427.67420335846</v>
      </c>
      <c r="AG34" s="11">
        <f t="shared" si="1"/>
        <v>143926.95899895424</v>
      </c>
      <c r="AH34" s="11">
        <f t="shared" si="1"/>
        <v>157582.23648624285</v>
      </c>
      <c r="AI34" s="11">
        <f t="shared" si="1"/>
        <v>177336.36243433942</v>
      </c>
      <c r="AJ34" s="11">
        <f t="shared" si="1"/>
        <v>198413.79683386823</v>
      </c>
      <c r="AK34" s="11">
        <f t="shared" si="1"/>
        <v>221624.66794081233</v>
      </c>
      <c r="AL34" s="11">
        <f t="shared" si="1"/>
        <v>248113.60931809168</v>
      </c>
      <c r="AM34" s="11">
        <f t="shared" si="1"/>
        <v>276816.50499441061</v>
      </c>
      <c r="AN34" s="11">
        <f t="shared" si="1"/>
        <v>303456.12611637998</v>
      </c>
      <c r="AO34" s="11">
        <f t="shared" si="1"/>
        <v>324391.48726455349</v>
      </c>
      <c r="AP34" s="11">
        <f t="shared" si="1"/>
        <v>339559.92090680706</v>
      </c>
      <c r="AQ34" s="11">
        <f t="shared" si="1"/>
        <v>359258.26091137476</v>
      </c>
      <c r="AR34" s="11">
        <f t="shared" si="1"/>
        <v>387515.30777829868</v>
      </c>
      <c r="AS34" s="11">
        <f t="shared" si="1"/>
        <v>407915.85830538627</v>
      </c>
      <c r="AT34" s="23"/>
    </row>
    <row r="35" spans="2:46">
      <c r="B35" s="22" t="s">
        <v>124</v>
      </c>
      <c r="C35" s="11">
        <f t="shared" ref="C35:AR35" si="2">C27/166.386</f>
        <v>27.352060870505934</v>
      </c>
      <c r="D35" s="11">
        <f t="shared" si="2"/>
        <v>31.072325796641547</v>
      </c>
      <c r="E35" s="11">
        <f t="shared" si="2"/>
        <v>35.730169605615856</v>
      </c>
      <c r="F35" s="11">
        <f t="shared" si="2"/>
        <v>40.568317045905303</v>
      </c>
      <c r="G35" s="11">
        <f t="shared" si="2"/>
        <v>47.720361088072316</v>
      </c>
      <c r="H35" s="11">
        <f t="shared" si="2"/>
        <v>43.393073936509083</v>
      </c>
      <c r="I35" s="11">
        <f t="shared" si="2"/>
        <v>40.081497241354441</v>
      </c>
      <c r="J35" s="11">
        <f t="shared" si="2"/>
        <v>49.884004663853929</v>
      </c>
      <c r="K35" s="11">
        <f t="shared" si="2"/>
        <v>57.444736937001913</v>
      </c>
      <c r="L35" s="11">
        <f t="shared" si="2"/>
        <v>70.168163186806581</v>
      </c>
      <c r="M35" s="11">
        <f t="shared" si="2"/>
        <v>130.13114084117655</v>
      </c>
      <c r="N35" s="11">
        <f t="shared" si="2"/>
        <v>189.48709627011888</v>
      </c>
      <c r="O35" s="11">
        <f t="shared" si="2"/>
        <v>207.5715504910269</v>
      </c>
      <c r="P35" s="11">
        <f t="shared" si="2"/>
        <v>251.0307357590182</v>
      </c>
      <c r="Q35" s="11">
        <f t="shared" si="2"/>
        <v>239.08862524491244</v>
      </c>
      <c r="R35" s="11">
        <f t="shared" si="2"/>
        <v>288.52788095152238</v>
      </c>
      <c r="S35" s="11">
        <f t="shared" si="2"/>
        <v>340.75583282247305</v>
      </c>
      <c r="T35" s="11">
        <f t="shared" si="2"/>
        <v>477.02330724940799</v>
      </c>
      <c r="U35" s="11">
        <f t="shared" si="2"/>
        <v>605.45358383517851</v>
      </c>
      <c r="V35" s="11">
        <f t="shared" si="2"/>
        <v>840.87603524334986</v>
      </c>
      <c r="W35" s="11">
        <f t="shared" si="2"/>
        <v>1102.8632216652843</v>
      </c>
      <c r="X35" s="11">
        <f t="shared" si="2"/>
        <v>1357.1153823037996</v>
      </c>
      <c r="Y35" s="11">
        <f t="shared" si="2"/>
        <v>1734.4067409517629</v>
      </c>
      <c r="Z35" s="11">
        <f t="shared" si="2"/>
        <v>2357.3678073876408</v>
      </c>
      <c r="AA35" s="11">
        <f t="shared" si="2"/>
        <v>2775.0171288449751</v>
      </c>
      <c r="AB35" s="11">
        <f t="shared" si="2"/>
        <v>3056.9819576166265</v>
      </c>
      <c r="AC35" s="11">
        <f t="shared" si="2"/>
        <v>3033.1758681619849</v>
      </c>
      <c r="AD35" s="11">
        <f t="shared" si="2"/>
        <v>4690.8333633839384</v>
      </c>
      <c r="AE35" s="11">
        <f t="shared" si="2"/>
        <v>5666.8289399348505</v>
      </c>
      <c r="AF35" s="11">
        <f t="shared" si="2"/>
        <v>6841.4650271056462</v>
      </c>
      <c r="AG35" s="11">
        <f t="shared" si="2"/>
        <v>9752.0284158522954</v>
      </c>
      <c r="AH35" s="11">
        <f t="shared" si="2"/>
        <v>10154.273797074273</v>
      </c>
      <c r="AI35" s="11">
        <f t="shared" si="2"/>
        <v>11851.171372591445</v>
      </c>
      <c r="AJ35" s="11">
        <f t="shared" si="2"/>
        <v>13952.65827653769</v>
      </c>
      <c r="AK35" s="11">
        <f t="shared" si="2"/>
        <v>16123.718341687401</v>
      </c>
      <c r="AL35" s="11">
        <f t="shared" si="2"/>
        <v>19171.096125875974</v>
      </c>
      <c r="AM35" s="11">
        <f t="shared" si="2"/>
        <v>22010.175134927216</v>
      </c>
      <c r="AN35" s="11">
        <f t="shared" si="2"/>
        <v>24291.695214741627</v>
      </c>
      <c r="AO35" s="11">
        <f t="shared" si="2"/>
        <v>24922.926207733824</v>
      </c>
      <c r="AP35" s="11">
        <f t="shared" si="2"/>
        <v>24863.065402137199</v>
      </c>
      <c r="AQ35" s="11">
        <f t="shared" si="2"/>
        <v>23759.991826235382</v>
      </c>
      <c r="AR35" s="11">
        <f t="shared" si="2"/>
        <v>25226.551512747468</v>
      </c>
      <c r="AS35" s="11"/>
      <c r="AT35" s="23"/>
    </row>
    <row r="36" spans="2:46" s="43" customFormat="1">
      <c r="B36" s="22" t="s">
        <v>637</v>
      </c>
      <c r="C36" s="11">
        <f>C33-C34</f>
        <v>102.08791605062925</v>
      </c>
      <c r="D36" s="11">
        <f t="shared" ref="D36:AS36" si="3">D33-D34</f>
        <v>115.55659730986963</v>
      </c>
      <c r="E36" s="11">
        <f t="shared" si="3"/>
        <v>136.86247641027467</v>
      </c>
      <c r="F36" s="11">
        <f t="shared" si="3"/>
        <v>162.51367302537483</v>
      </c>
      <c r="G36" s="11">
        <f t="shared" si="3"/>
        <v>192.58831872873952</v>
      </c>
      <c r="H36" s="11">
        <f t="shared" si="3"/>
        <v>215.57102160037493</v>
      </c>
      <c r="I36" s="11">
        <f t="shared" si="3"/>
        <v>256.20544997776278</v>
      </c>
      <c r="J36" s="11">
        <f t="shared" si="3"/>
        <v>306.47410238842258</v>
      </c>
      <c r="K36" s="11">
        <f t="shared" si="3"/>
        <v>354.05022057144288</v>
      </c>
      <c r="L36" s="11">
        <f t="shared" si="3"/>
        <v>410.76773286213938</v>
      </c>
      <c r="M36" s="11">
        <f t="shared" si="3"/>
        <v>470.01550611229231</v>
      </c>
      <c r="N36" s="11">
        <f t="shared" si="3"/>
        <v>563.78541463825059</v>
      </c>
      <c r="O36" s="11">
        <f t="shared" si="3"/>
        <v>687.53981705191654</v>
      </c>
      <c r="P36" s="11">
        <f t="shared" si="3"/>
        <v>764.31310326590028</v>
      </c>
      <c r="Q36" s="11">
        <f t="shared" si="3"/>
        <v>800.55413316024169</v>
      </c>
      <c r="R36" s="11">
        <f t="shared" si="3"/>
        <v>990.88865649754189</v>
      </c>
      <c r="S36" s="11">
        <f t="shared" si="3"/>
        <v>1084.9771014388225</v>
      </c>
      <c r="T36" s="11">
        <f t="shared" si="3"/>
        <v>1148.9969107977813</v>
      </c>
      <c r="U36" s="11">
        <f t="shared" si="3"/>
        <v>1379.3408099239132</v>
      </c>
      <c r="V36" s="11">
        <f t="shared" si="3"/>
        <v>1757.8762636279498</v>
      </c>
      <c r="W36" s="11">
        <f t="shared" si="3"/>
        <v>1835.8215234454838</v>
      </c>
      <c r="X36" s="11">
        <f t="shared" si="3"/>
        <v>2015.1575252725597</v>
      </c>
      <c r="Y36" s="11">
        <f t="shared" si="3"/>
        <v>2318.1457574555534</v>
      </c>
      <c r="Z36" s="11">
        <f t="shared" si="3"/>
        <v>2903.1408892575055</v>
      </c>
      <c r="AA36" s="11">
        <f t="shared" si="3"/>
        <v>2883.5959756229495</v>
      </c>
      <c r="AB36" s="11">
        <f t="shared" si="3"/>
        <v>3615.4123544048052</v>
      </c>
      <c r="AC36" s="11">
        <f t="shared" si="3"/>
        <v>4131.9702378805814</v>
      </c>
      <c r="AD36" s="11">
        <f t="shared" si="3"/>
        <v>5422.1328717560391</v>
      </c>
      <c r="AE36" s="11">
        <f t="shared" si="3"/>
        <v>6158.0301227266755</v>
      </c>
      <c r="AF36" s="11">
        <f t="shared" si="3"/>
        <v>7990.9667880711058</v>
      </c>
      <c r="AG36" s="11">
        <f t="shared" si="3"/>
        <v>9448.5593739858014</v>
      </c>
      <c r="AH36" s="11">
        <f t="shared" si="3"/>
        <v>11908.495907107543</v>
      </c>
      <c r="AI36" s="11">
        <f t="shared" si="3"/>
        <v>16934.742105706013</v>
      </c>
      <c r="AJ36" s="11">
        <f t="shared" si="3"/>
        <v>18815.849891216814</v>
      </c>
      <c r="AK36" s="11">
        <f t="shared" si="3"/>
        <v>19734.214417078358</v>
      </c>
      <c r="AL36" s="11">
        <f t="shared" si="3"/>
        <v>22607.052276032831</v>
      </c>
      <c r="AM36" s="11">
        <f t="shared" si="3"/>
        <v>24562.186722440587</v>
      </c>
      <c r="AN36" s="11">
        <f t="shared" si="3"/>
        <v>26663.715697234147</v>
      </c>
      <c r="AO36" s="11">
        <f t="shared" si="3"/>
        <v>30836.632889786444</v>
      </c>
      <c r="AP36" s="11">
        <f t="shared" si="3"/>
        <v>26772.486867885513</v>
      </c>
      <c r="AQ36" s="11">
        <f t="shared" si="3"/>
        <v>30266.909475556866</v>
      </c>
      <c r="AR36" s="11">
        <f t="shared" si="3"/>
        <v>31871.28724772518</v>
      </c>
      <c r="AS36" s="11">
        <f t="shared" si="3"/>
        <v>35290.066471938742</v>
      </c>
      <c r="AT36" s="23"/>
    </row>
    <row r="37" spans="2:46">
      <c r="B37" s="21"/>
    </row>
    <row r="38" spans="2:46">
      <c r="C38" t="s">
        <v>125</v>
      </c>
    </row>
    <row r="40" spans="2:46">
      <c r="C40" s="20">
        <v>1954</v>
      </c>
      <c r="D40" s="20">
        <v>1955</v>
      </c>
      <c r="E40" s="20">
        <v>1956</v>
      </c>
      <c r="F40" s="20">
        <v>1957</v>
      </c>
      <c r="G40" s="20">
        <v>1958</v>
      </c>
      <c r="H40" s="20">
        <v>1959</v>
      </c>
      <c r="I40" s="20">
        <v>1960</v>
      </c>
      <c r="J40" s="20">
        <v>1961</v>
      </c>
      <c r="K40" s="20">
        <v>1962</v>
      </c>
      <c r="L40" s="20">
        <v>1963</v>
      </c>
      <c r="M40" s="20">
        <v>1964</v>
      </c>
      <c r="N40" s="20">
        <v>1965</v>
      </c>
      <c r="O40" s="20">
        <v>1966</v>
      </c>
      <c r="P40" s="20">
        <v>1967</v>
      </c>
      <c r="Q40" s="20">
        <v>1968</v>
      </c>
      <c r="R40" s="20">
        <v>1969</v>
      </c>
      <c r="S40" s="20">
        <v>1970</v>
      </c>
      <c r="T40" s="20">
        <v>1971</v>
      </c>
      <c r="U40" s="20">
        <v>1972</v>
      </c>
      <c r="V40" s="20">
        <v>1973</v>
      </c>
      <c r="W40" s="20">
        <v>1974</v>
      </c>
      <c r="X40" s="20">
        <v>1975</v>
      </c>
      <c r="Y40" s="20">
        <v>1976</v>
      </c>
      <c r="Z40" s="20">
        <v>1977</v>
      </c>
      <c r="AA40" s="20">
        <v>1978</v>
      </c>
      <c r="AB40" s="20">
        <v>1979</v>
      </c>
      <c r="AC40" s="20">
        <v>1980</v>
      </c>
      <c r="AD40" s="20">
        <v>1981</v>
      </c>
      <c r="AE40" s="20">
        <v>1982</v>
      </c>
      <c r="AF40" s="20">
        <v>1983</v>
      </c>
      <c r="AG40" s="20">
        <v>1984</v>
      </c>
      <c r="AH40" s="20">
        <v>1985</v>
      </c>
      <c r="AI40" s="20">
        <v>1986</v>
      </c>
      <c r="AJ40" s="20">
        <v>1987</v>
      </c>
      <c r="AK40" s="20">
        <v>1988</v>
      </c>
      <c r="AL40" s="20">
        <v>1989</v>
      </c>
      <c r="AM40" s="20">
        <v>1990</v>
      </c>
      <c r="AN40" s="20">
        <v>1991</v>
      </c>
      <c r="AO40" s="20">
        <v>1992</v>
      </c>
      <c r="AP40" s="20">
        <v>1993</v>
      </c>
      <c r="AQ40" s="20">
        <v>1994</v>
      </c>
      <c r="AR40" s="20">
        <v>1995</v>
      </c>
      <c r="AS40" s="20">
        <v>1996</v>
      </c>
    </row>
    <row r="41" spans="2:46">
      <c r="B41" s="21" t="s">
        <v>117</v>
      </c>
      <c r="C41" s="11">
        <v>8209233</v>
      </c>
      <c r="D41" s="11">
        <v>8663740</v>
      </c>
      <c r="E41" s="11">
        <v>9305890</v>
      </c>
      <c r="F41" s="11">
        <v>9692261</v>
      </c>
      <c r="G41" s="11">
        <v>10103677</v>
      </c>
      <c r="H41" s="11">
        <v>9917915</v>
      </c>
      <c r="I41" s="11">
        <v>9993771</v>
      </c>
      <c r="J41" s="11">
        <v>11246785</v>
      </c>
      <c r="K41" s="11">
        <v>12372140</v>
      </c>
      <c r="L41" s="11">
        <v>13541639</v>
      </c>
      <c r="M41" s="11">
        <v>14255234</v>
      </c>
      <c r="N41" s="11">
        <v>15146669</v>
      </c>
      <c r="O41" s="11">
        <v>16244187</v>
      </c>
      <c r="P41" s="11">
        <v>16949235</v>
      </c>
      <c r="Q41" s="11">
        <v>18067357</v>
      </c>
      <c r="R41" s="11">
        <v>19676720</v>
      </c>
      <c r="S41" s="11">
        <v>20512121</v>
      </c>
      <c r="T41" s="11">
        <v>21465753</v>
      </c>
      <c r="U41" s="11">
        <v>23215030</v>
      </c>
      <c r="V41" s="11">
        <v>25023181</v>
      </c>
      <c r="W41" s="11">
        <v>26429127</v>
      </c>
      <c r="X41" s="11">
        <v>26572397</v>
      </c>
      <c r="Y41" s="11">
        <v>27450289</v>
      </c>
      <c r="Z41" s="11">
        <v>28229612</v>
      </c>
      <c r="AA41" s="11">
        <v>28642478</v>
      </c>
      <c r="AB41" s="11">
        <v>28654512</v>
      </c>
      <c r="AC41" s="11">
        <v>29027187</v>
      </c>
      <c r="AD41" s="11">
        <v>28975987</v>
      </c>
      <c r="AE41" s="11">
        <v>29429760</v>
      </c>
      <c r="AF41" s="11">
        <v>30082958</v>
      </c>
      <c r="AG41" s="11">
        <v>30524354</v>
      </c>
      <c r="AH41" s="11">
        <v>31321697</v>
      </c>
      <c r="AI41" s="11">
        <v>32323992</v>
      </c>
      <c r="AJ41" s="11">
        <v>34147515</v>
      </c>
      <c r="AK41" s="11">
        <v>35910027</v>
      </c>
      <c r="AL41" s="11">
        <v>37611409</v>
      </c>
      <c r="AM41" s="11">
        <v>39018297</v>
      </c>
      <c r="AN41" s="11">
        <v>39903175</v>
      </c>
      <c r="AO41" s="11">
        <v>40177443</v>
      </c>
      <c r="AP41" s="11">
        <v>39710033</v>
      </c>
      <c r="AQ41" s="11">
        <v>40604007</v>
      </c>
      <c r="AR41" s="11">
        <v>41706926</v>
      </c>
      <c r="AS41" s="11">
        <v>42715349</v>
      </c>
    </row>
    <row r="42" spans="2:46">
      <c r="B42" s="21" t="s">
        <v>118</v>
      </c>
      <c r="C42" s="11">
        <v>7974811</v>
      </c>
      <c r="D42" s="11">
        <v>8329042</v>
      </c>
      <c r="E42" s="11">
        <v>8991835</v>
      </c>
      <c r="F42" s="11">
        <v>9271318</v>
      </c>
      <c r="G42" s="11">
        <v>9798929</v>
      </c>
      <c r="H42" s="11">
        <v>9587109</v>
      </c>
      <c r="I42" s="11">
        <v>9674877</v>
      </c>
      <c r="J42" s="11">
        <v>10765275</v>
      </c>
      <c r="K42" s="11">
        <v>11803876</v>
      </c>
      <c r="L42" s="11">
        <v>12924870</v>
      </c>
      <c r="M42" s="11">
        <v>13775523</v>
      </c>
      <c r="N42" s="11">
        <v>14612074</v>
      </c>
      <c r="O42" s="11">
        <v>15623518</v>
      </c>
      <c r="P42" s="11">
        <v>16317252</v>
      </c>
      <c r="Q42" s="11">
        <v>17382362</v>
      </c>
      <c r="R42" s="11">
        <v>18906168</v>
      </c>
      <c r="S42" s="11">
        <v>19707034</v>
      </c>
      <c r="T42" s="11">
        <v>20646686</v>
      </c>
      <c r="U42" s="11">
        <v>22277388</v>
      </c>
      <c r="V42" s="11">
        <v>24004796</v>
      </c>
      <c r="W42" s="11">
        <v>25265924</v>
      </c>
      <c r="X42" s="11">
        <v>25365335</v>
      </c>
      <c r="Y42" s="11">
        <v>26148366</v>
      </c>
      <c r="Z42" s="11">
        <v>26932077</v>
      </c>
      <c r="AA42" s="11">
        <v>27340251</v>
      </c>
      <c r="AB42" s="11">
        <v>27293493</v>
      </c>
      <c r="AC42" s="11">
        <v>27556581</v>
      </c>
      <c r="AD42" s="11">
        <v>27496645</v>
      </c>
      <c r="AE42" s="11">
        <v>27825850</v>
      </c>
      <c r="AF42" s="11">
        <v>28443672</v>
      </c>
      <c r="AG42" s="11">
        <v>28818099</v>
      </c>
      <c r="AH42" s="11">
        <v>29572225</v>
      </c>
      <c r="AI42" s="11">
        <v>30527043</v>
      </c>
      <c r="AJ42" s="11">
        <v>32151593</v>
      </c>
      <c r="AK42" s="11">
        <v>33750800</v>
      </c>
      <c r="AL42" s="11">
        <v>35303649</v>
      </c>
      <c r="AM42" s="11">
        <v>36658195</v>
      </c>
      <c r="AN42" s="11">
        <v>37458924</v>
      </c>
      <c r="AO42" s="11">
        <v>37701134</v>
      </c>
      <c r="AP42" s="11">
        <v>37370313</v>
      </c>
      <c r="AQ42" s="11">
        <v>38241576</v>
      </c>
      <c r="AR42" s="11">
        <v>39319431</v>
      </c>
      <c r="AS42" s="11">
        <v>40304305</v>
      </c>
    </row>
    <row r="43" spans="2:46">
      <c r="B43" s="21" t="s">
        <v>119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</row>
    <row r="44" spans="2:46">
      <c r="B44" s="21" t="s">
        <v>120</v>
      </c>
      <c r="C44" s="11">
        <v>470331</v>
      </c>
      <c r="D44" s="11">
        <v>511208</v>
      </c>
      <c r="E44" s="11">
        <v>541574</v>
      </c>
      <c r="F44" s="11">
        <v>548142</v>
      </c>
      <c r="G44" s="11">
        <v>573537</v>
      </c>
      <c r="H44" s="11">
        <v>490894</v>
      </c>
      <c r="I44" s="11">
        <v>453523</v>
      </c>
      <c r="J44" s="11">
        <v>551963</v>
      </c>
      <c r="K44" s="11">
        <v>596833</v>
      </c>
      <c r="L44" s="11">
        <v>635123</v>
      </c>
      <c r="M44" s="11">
        <v>1155850</v>
      </c>
      <c r="N44" s="11">
        <v>1152251</v>
      </c>
      <c r="O44" s="11">
        <v>1174020</v>
      </c>
      <c r="P44" s="11">
        <v>1199892</v>
      </c>
      <c r="Q44" s="11">
        <v>1062088</v>
      </c>
      <c r="R44" s="11">
        <v>1085884</v>
      </c>
      <c r="S44" s="11">
        <v>1123379</v>
      </c>
      <c r="T44" s="11">
        <v>1269703</v>
      </c>
      <c r="U44" s="11">
        <v>1386118</v>
      </c>
      <c r="V44" s="11">
        <v>1454436</v>
      </c>
      <c r="W44" s="11">
        <v>1569492</v>
      </c>
      <c r="X44" s="11">
        <v>1620661</v>
      </c>
      <c r="Y44" s="11">
        <v>1608256</v>
      </c>
      <c r="Z44" s="11">
        <v>1805373</v>
      </c>
      <c r="AA44" s="11">
        <v>1750894</v>
      </c>
      <c r="AB44" s="11">
        <v>1800768</v>
      </c>
      <c r="AC44" s="11">
        <v>1608924</v>
      </c>
      <c r="AD44" s="11">
        <v>1616303</v>
      </c>
      <c r="AE44" s="11">
        <v>1668575</v>
      </c>
      <c r="AF44" s="11">
        <v>1721325</v>
      </c>
      <c r="AG44" s="11">
        <v>1729831</v>
      </c>
      <c r="AH44" s="11">
        <v>1765372</v>
      </c>
      <c r="AI44" s="11">
        <v>1971869</v>
      </c>
      <c r="AJ44" s="11">
        <v>2159197</v>
      </c>
      <c r="AK44" s="11">
        <v>2311843</v>
      </c>
      <c r="AL44" s="11">
        <v>2521758</v>
      </c>
      <c r="AM44" s="11">
        <v>2652991</v>
      </c>
      <c r="AN44" s="11">
        <v>2657705</v>
      </c>
      <c r="AO44" s="11">
        <v>2464539</v>
      </c>
      <c r="AP44" s="11">
        <v>2276710</v>
      </c>
      <c r="AQ44" s="11">
        <v>2065213</v>
      </c>
      <c r="AR44" s="11">
        <v>2086286</v>
      </c>
      <c r="AS44" s="11"/>
    </row>
    <row r="45" spans="2:46">
      <c r="B45" s="21" t="s">
        <v>121</v>
      </c>
    </row>
    <row r="47" spans="2:46">
      <c r="B47" s="21" t="s">
        <v>126</v>
      </c>
    </row>
    <row r="48" spans="2:46">
      <c r="B48" s="21" t="s">
        <v>127</v>
      </c>
      <c r="C48">
        <f>C25/C42</f>
        <v>4.5829675461901226E-2</v>
      </c>
      <c r="D48">
        <f t="shared" ref="D48:AQ48" si="4">D25/D42</f>
        <v>4.8745101777611398E-2</v>
      </c>
      <c r="E48">
        <f t="shared" si="4"/>
        <v>5.177886382479216E-2</v>
      </c>
      <c r="F48">
        <f t="shared" si="4"/>
        <v>5.8715815809575293E-2</v>
      </c>
      <c r="G48">
        <f t="shared" si="4"/>
        <v>6.4230488862609375E-2</v>
      </c>
      <c r="H48">
        <f t="shared" si="4"/>
        <v>6.7778513835609885E-2</v>
      </c>
      <c r="I48">
        <f t="shared" si="4"/>
        <v>6.9018448503272961E-2</v>
      </c>
      <c r="J48">
        <f t="shared" si="4"/>
        <v>7.0257657142989843E-2</v>
      </c>
      <c r="K48">
        <f t="shared" si="4"/>
        <v>7.4271027584498522E-2</v>
      </c>
      <c r="L48">
        <f t="shared" si="4"/>
        <v>8.0064402968849979E-2</v>
      </c>
      <c r="M48">
        <f t="shared" si="4"/>
        <v>8.4650796924370858E-2</v>
      </c>
      <c r="N48">
        <f t="shared" si="4"/>
        <v>9.2334873201436019E-2</v>
      </c>
      <c r="O48">
        <f t="shared" si="4"/>
        <v>9.9871808641306015E-2</v>
      </c>
      <c r="P48">
        <f t="shared" si="4"/>
        <v>0.1084578457205907</v>
      </c>
      <c r="Q48">
        <f t="shared" si="4"/>
        <v>0.11521489427041043</v>
      </c>
      <c r="R48">
        <f t="shared" si="4"/>
        <v>0.12104568202292501</v>
      </c>
      <c r="S48">
        <f t="shared" si="4"/>
        <v>0.12810075833836793</v>
      </c>
      <c r="T48">
        <f t="shared" si="4"/>
        <v>0.13822324803118524</v>
      </c>
      <c r="U48">
        <f t="shared" si="4"/>
        <v>0.15012406301851905</v>
      </c>
      <c r="V48">
        <f t="shared" si="4"/>
        <v>0.16769769674360074</v>
      </c>
      <c r="W48">
        <f t="shared" si="4"/>
        <v>0.19593568000916967</v>
      </c>
      <c r="X48">
        <f t="shared" si="4"/>
        <v>0.22957252486513582</v>
      </c>
      <c r="Y48">
        <f t="shared" si="4"/>
        <v>0.26820203602779613</v>
      </c>
      <c r="Z48">
        <f t="shared" si="4"/>
        <v>0.3297894551541643</v>
      </c>
      <c r="AA48">
        <f t="shared" si="4"/>
        <v>0.39780081024128128</v>
      </c>
      <c r="AB48">
        <f t="shared" si="4"/>
        <v>0.46547314409335588</v>
      </c>
      <c r="AC48">
        <f t="shared" si="4"/>
        <v>0.53017752819190456</v>
      </c>
      <c r="AD48">
        <f t="shared" si="4"/>
        <v>0.59627667302683651</v>
      </c>
      <c r="AE48">
        <f t="shared" si="4"/>
        <v>0.67762001879547251</v>
      </c>
      <c r="AF48">
        <f t="shared" si="4"/>
        <v>0.75533334795873053</v>
      </c>
      <c r="AG48">
        <f t="shared" si="4"/>
        <v>0.8419100788015198</v>
      </c>
      <c r="AH48">
        <f t="shared" si="4"/>
        <v>0.90535838950231173</v>
      </c>
      <c r="AI48">
        <f t="shared" si="4"/>
        <v>1</v>
      </c>
      <c r="AJ48">
        <f t="shared" si="4"/>
        <v>1.0522372250731091</v>
      </c>
      <c r="AK48">
        <f t="shared" si="4"/>
        <v>1.112082972848051</v>
      </c>
      <c r="AL48">
        <f t="shared" si="4"/>
        <v>1.1907701665626689</v>
      </c>
      <c r="AM48">
        <f t="shared" si="4"/>
        <v>1.282212258404976</v>
      </c>
      <c r="AN48">
        <f t="shared" si="4"/>
        <v>1.3753762921753971</v>
      </c>
      <c r="AO48">
        <f t="shared" si="4"/>
        <v>1.4650387704518384</v>
      </c>
      <c r="AP48">
        <f t="shared" si="4"/>
        <v>1.5383524885114022</v>
      </c>
      <c r="AQ48">
        <f t="shared" si="4"/>
        <v>1.5937353366398916</v>
      </c>
    </row>
    <row r="49" spans="2:46">
      <c r="B49" s="21" t="s">
        <v>640</v>
      </c>
      <c r="C49">
        <f>C24/C41</f>
        <v>4.5509001876301962E-2</v>
      </c>
      <c r="D49" s="43">
        <f t="shared" ref="D49:AS49" si="5">D24/D41</f>
        <v>4.7905177209842401E-2</v>
      </c>
      <c r="E49" s="43">
        <f t="shared" si="5"/>
        <v>5.1220033763562649E-2</v>
      </c>
      <c r="F49" s="43">
        <f t="shared" si="5"/>
        <v>5.7524245374737638E-2</v>
      </c>
      <c r="G49" s="43">
        <f t="shared" si="5"/>
        <v>6.3753126708227109E-2</v>
      </c>
      <c r="H49" s="43">
        <f t="shared" si="5"/>
        <v>6.7151513196069934E-2</v>
      </c>
      <c r="I49" s="43">
        <f t="shared" si="5"/>
        <v>6.8920130349194517E-2</v>
      </c>
      <c r="J49" s="43">
        <f t="shared" si="5"/>
        <v>6.9580151127633369E-2</v>
      </c>
      <c r="K49" s="43">
        <f t="shared" si="5"/>
        <v>7.3254667341300692E-2</v>
      </c>
      <c r="L49" s="43">
        <f t="shared" si="5"/>
        <v>7.8956099774923849E-2</v>
      </c>
      <c r="M49" s="43">
        <f t="shared" si="5"/>
        <v>8.4798397556995558E-2</v>
      </c>
      <c r="N49" s="43">
        <f t="shared" si="5"/>
        <v>9.2576130104909532E-2</v>
      </c>
      <c r="O49" s="43">
        <f t="shared" si="5"/>
        <v>0.10013957608343219</v>
      </c>
      <c r="P49" s="43">
        <f t="shared" si="5"/>
        <v>0.10868053926917645</v>
      </c>
      <c r="Q49" s="43">
        <f t="shared" si="5"/>
        <v>0.11510427341420219</v>
      </c>
      <c r="R49" s="43">
        <f t="shared" si="5"/>
        <v>0.12101534198789229</v>
      </c>
      <c r="S49" s="43">
        <f t="shared" si="5"/>
        <v>0.12820999837120695</v>
      </c>
      <c r="T49" s="43">
        <f t="shared" si="5"/>
        <v>0.13826638180361062</v>
      </c>
      <c r="U49" s="43">
        <f t="shared" si="5"/>
        <v>0.15005016146866923</v>
      </c>
      <c r="V49" s="43">
        <f t="shared" si="5"/>
        <v>0.16782098966554251</v>
      </c>
      <c r="W49" s="43">
        <f t="shared" si="5"/>
        <v>0.19459000669980511</v>
      </c>
      <c r="X49" s="43">
        <f t="shared" si="5"/>
        <v>0.2272358041316333</v>
      </c>
      <c r="Y49" s="43">
        <f t="shared" si="5"/>
        <v>0.26471072854642808</v>
      </c>
      <c r="Z49" s="43">
        <f t="shared" si="5"/>
        <v>0.32660427638892098</v>
      </c>
      <c r="AA49" s="43">
        <f t="shared" si="5"/>
        <v>0.39399506565039522</v>
      </c>
      <c r="AB49" s="43">
        <f t="shared" si="5"/>
        <v>0.4606993830500411</v>
      </c>
      <c r="AC49" s="43">
        <f t="shared" si="5"/>
        <v>0.52254364158676481</v>
      </c>
      <c r="AD49" s="43">
        <f t="shared" si="5"/>
        <v>0.58823880615352286</v>
      </c>
      <c r="AE49" s="43">
        <f t="shared" si="5"/>
        <v>0.67015955957506956</v>
      </c>
      <c r="AF49" s="43">
        <f t="shared" si="5"/>
        <v>0.74898771590213964</v>
      </c>
      <c r="AG49" s="43">
        <f t="shared" si="5"/>
        <v>0.83603862673064266</v>
      </c>
      <c r="AH49" s="43">
        <f t="shared" si="5"/>
        <v>0.90036261445221188</v>
      </c>
      <c r="AI49" s="43">
        <f t="shared" si="5"/>
        <v>1</v>
      </c>
      <c r="AJ49" s="43">
        <f t="shared" si="5"/>
        <v>1.0584656599462654</v>
      </c>
      <c r="AK49" s="43">
        <f t="shared" si="5"/>
        <v>1.1183154777355082</v>
      </c>
      <c r="AL49" s="43">
        <f t="shared" si="5"/>
        <v>1.1976187331881132</v>
      </c>
      <c r="AM49" s="43">
        <f t="shared" si="5"/>
        <v>1.2851712877166319</v>
      </c>
      <c r="AN49" s="43">
        <f t="shared" si="5"/>
        <v>1.376515026686473</v>
      </c>
      <c r="AO49" s="43">
        <f t="shared" si="5"/>
        <v>1.4710987456319706</v>
      </c>
      <c r="AP49" s="43">
        <f t="shared" si="5"/>
        <v>1.5349416607133013</v>
      </c>
      <c r="AQ49" s="43">
        <f t="shared" si="5"/>
        <v>1.5961856917224944</v>
      </c>
      <c r="AR49" s="43">
        <f t="shared" si="5"/>
        <v>1.6731047979896672</v>
      </c>
      <c r="AS49" s="43">
        <f t="shared" si="5"/>
        <v>1.7263878845985783</v>
      </c>
    </row>
    <row r="50" spans="2:46" s="43" customFormat="1">
      <c r="B50" s="21"/>
    </row>
    <row r="51" spans="2:46">
      <c r="C51" s="4" t="s">
        <v>128</v>
      </c>
    </row>
    <row r="52" spans="2:46">
      <c r="C52" s="14" t="s">
        <v>129</v>
      </c>
    </row>
    <row r="54" spans="2:46">
      <c r="B54" t="s">
        <v>130</v>
      </c>
      <c r="C54" s="20">
        <v>1954</v>
      </c>
      <c r="D54" s="20">
        <v>1955</v>
      </c>
      <c r="E54" s="20">
        <v>1956</v>
      </c>
      <c r="F54" s="20">
        <v>1957</v>
      </c>
      <c r="G54" s="20">
        <v>1958</v>
      </c>
      <c r="H54" s="20">
        <v>1959</v>
      </c>
      <c r="I54" s="20">
        <v>1960</v>
      </c>
      <c r="J54" s="20">
        <v>1961</v>
      </c>
      <c r="K54" s="20">
        <v>1962</v>
      </c>
      <c r="L54" s="20">
        <v>1963</v>
      </c>
      <c r="M54" s="20">
        <v>1964</v>
      </c>
      <c r="N54" s="20">
        <v>1965</v>
      </c>
      <c r="O54" s="20">
        <v>1966</v>
      </c>
      <c r="P54" s="20">
        <v>1967</v>
      </c>
      <c r="Q54" s="20">
        <v>1968</v>
      </c>
      <c r="R54" s="20">
        <v>1969</v>
      </c>
      <c r="S54" s="20">
        <v>1970</v>
      </c>
      <c r="T54" s="20">
        <v>1971</v>
      </c>
      <c r="U54" s="20">
        <v>1972</v>
      </c>
      <c r="V54" s="20">
        <v>1973</v>
      </c>
      <c r="W54" s="20">
        <v>1974</v>
      </c>
      <c r="X54" s="20">
        <v>1975</v>
      </c>
      <c r="Y54" s="20">
        <v>1976</v>
      </c>
      <c r="Z54" s="20">
        <v>1977</v>
      </c>
      <c r="AA54" s="20">
        <v>1978</v>
      </c>
      <c r="AB54" s="20">
        <v>1979</v>
      </c>
      <c r="AC54" s="20">
        <v>1980</v>
      </c>
      <c r="AD54" s="20">
        <v>1981</v>
      </c>
      <c r="AE54" s="20">
        <v>1982</v>
      </c>
      <c r="AF54" s="20">
        <v>1983</v>
      </c>
      <c r="AG54" s="20">
        <v>1984</v>
      </c>
      <c r="AH54" s="20">
        <v>1985</v>
      </c>
      <c r="AI54" s="20">
        <v>1986</v>
      </c>
      <c r="AJ54" s="20">
        <v>1987</v>
      </c>
      <c r="AK54" s="20">
        <v>1988</v>
      </c>
      <c r="AL54" s="20">
        <v>1989</v>
      </c>
      <c r="AM54" s="20">
        <v>1990</v>
      </c>
      <c r="AN54" s="20">
        <v>1991</v>
      </c>
      <c r="AO54" s="20">
        <v>1992</v>
      </c>
      <c r="AP54" s="20">
        <v>1993</v>
      </c>
      <c r="AQ54" s="20">
        <v>1994</v>
      </c>
      <c r="AR54" s="20">
        <v>1995</v>
      </c>
      <c r="AS54" s="20">
        <v>1996</v>
      </c>
      <c r="AT54" s="20">
        <v>1997</v>
      </c>
    </row>
    <row r="55" spans="2:46">
      <c r="B55" t="s">
        <v>131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>
        <v>12509</v>
      </c>
      <c r="U55" s="11">
        <v>12642</v>
      </c>
      <c r="V55" s="11">
        <v>12952</v>
      </c>
      <c r="W55" s="11">
        <v>13019</v>
      </c>
      <c r="X55" s="11">
        <v>12789</v>
      </c>
      <c r="Y55" s="11">
        <v>12653</v>
      </c>
      <c r="Z55" s="11">
        <v>12551</v>
      </c>
      <c r="AA55" s="11">
        <v>12215</v>
      </c>
      <c r="AB55" s="11">
        <v>11953</v>
      </c>
      <c r="AC55" s="11">
        <v>11683</v>
      </c>
      <c r="AD55" s="11">
        <v>11377</v>
      </c>
      <c r="AE55" s="11">
        <v>11272</v>
      </c>
      <c r="AF55" s="11">
        <v>11219</v>
      </c>
      <c r="AG55" s="11">
        <v>10951</v>
      </c>
      <c r="AH55" s="11">
        <v>11142</v>
      </c>
      <c r="AI55" s="11">
        <v>11298</v>
      </c>
      <c r="AJ55" s="11">
        <v>11808</v>
      </c>
      <c r="AK55" s="11">
        <v>12205</v>
      </c>
      <c r="AL55" s="11">
        <v>12624</v>
      </c>
      <c r="AM55" s="11">
        <v>13078</v>
      </c>
      <c r="AN55" s="11">
        <v>13203</v>
      </c>
      <c r="AO55" s="11">
        <v>12998</v>
      </c>
      <c r="AP55" s="11">
        <v>12616</v>
      </c>
      <c r="AQ55" s="11">
        <v>12553</v>
      </c>
      <c r="AR55" s="11">
        <v>12781</v>
      </c>
      <c r="AS55" s="11">
        <v>12975</v>
      </c>
      <c r="AT55" s="11">
        <v>13327</v>
      </c>
    </row>
    <row r="56" spans="2:46">
      <c r="B56" t="s">
        <v>132</v>
      </c>
      <c r="C56" s="11">
        <v>11297</v>
      </c>
      <c r="D56" s="11">
        <v>11484</v>
      </c>
      <c r="E56" s="11">
        <v>11659</v>
      </c>
      <c r="F56" s="11">
        <v>11842</v>
      </c>
      <c r="G56" s="11">
        <v>12064</v>
      </c>
      <c r="H56" s="11">
        <v>11929</v>
      </c>
      <c r="I56" s="11">
        <v>11765</v>
      </c>
      <c r="J56" s="11">
        <v>11790</v>
      </c>
      <c r="K56" s="11">
        <v>11892</v>
      </c>
      <c r="L56" s="11">
        <v>11955</v>
      </c>
      <c r="M56" s="11">
        <v>12018</v>
      </c>
      <c r="N56" s="11">
        <v>12078</v>
      </c>
      <c r="O56" s="11">
        <v>12136</v>
      </c>
      <c r="P56" s="11">
        <v>12234</v>
      </c>
      <c r="Q56" s="11">
        <v>12337</v>
      </c>
      <c r="R56" s="11">
        <v>12442</v>
      </c>
      <c r="S56" s="11">
        <v>12525</v>
      </c>
      <c r="T56" s="24">
        <v>12590</v>
      </c>
      <c r="U56" s="11">
        <v>12642</v>
      </c>
      <c r="V56" s="11">
        <v>12952</v>
      </c>
      <c r="W56" s="11">
        <v>13019</v>
      </c>
      <c r="X56" s="11">
        <v>12789</v>
      </c>
      <c r="Y56" s="11">
        <v>12653</v>
      </c>
      <c r="Z56" s="11">
        <v>12551</v>
      </c>
      <c r="AA56" s="11">
        <v>12215</v>
      </c>
      <c r="AB56" s="11">
        <v>11953</v>
      </c>
      <c r="AC56" s="11">
        <v>11683</v>
      </c>
      <c r="AD56" s="11">
        <v>11377</v>
      </c>
      <c r="AE56" s="11">
        <v>11272</v>
      </c>
      <c r="AF56" s="11">
        <v>11219</v>
      </c>
      <c r="AG56" s="11">
        <v>10951</v>
      </c>
      <c r="AH56" s="11">
        <v>11142</v>
      </c>
      <c r="AI56" s="11">
        <v>11298</v>
      </c>
      <c r="AJ56" s="11">
        <v>11808</v>
      </c>
      <c r="AK56" s="11">
        <v>12205</v>
      </c>
      <c r="AL56" s="11">
        <v>12624</v>
      </c>
      <c r="AM56" s="11">
        <v>13078</v>
      </c>
      <c r="AN56" s="11">
        <v>13203</v>
      </c>
      <c r="AO56" s="11">
        <v>12998</v>
      </c>
      <c r="AP56" s="11">
        <v>12616</v>
      </c>
      <c r="AQ56" s="11">
        <v>12553</v>
      </c>
      <c r="AR56" s="11"/>
      <c r="AS56" s="11"/>
      <c r="AT56" s="11"/>
    </row>
    <row r="57" spans="2:46">
      <c r="B57" s="2" t="s">
        <v>133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24"/>
      <c r="U57" s="11"/>
      <c r="V57" s="11"/>
      <c r="W57" s="11"/>
      <c r="X57" s="11"/>
      <c r="Y57" s="11"/>
      <c r="Z57" s="11"/>
      <c r="AA57" s="11"/>
      <c r="AB57" s="11"/>
      <c r="AC57" s="11">
        <v>4.4000000000000004</v>
      </c>
      <c r="AD57" s="11">
        <v>5.2</v>
      </c>
      <c r="AE57" s="11">
        <v>4.9000000000000004</v>
      </c>
      <c r="AF57" s="11">
        <v>5.2</v>
      </c>
      <c r="AG57" s="11">
        <v>5.2</v>
      </c>
      <c r="AH57" s="11">
        <v>6.3</v>
      </c>
      <c r="AI57" s="11">
        <v>6.5999999999985448</v>
      </c>
      <c r="AJ57" s="11">
        <v>6.4000000000014552</v>
      </c>
      <c r="AK57" s="11">
        <v>7.000000000001819</v>
      </c>
      <c r="AL57" s="11">
        <v>6.999999999998181</v>
      </c>
      <c r="AM57" s="11">
        <v>6.8999999999978172</v>
      </c>
      <c r="AN57" s="11">
        <v>7</v>
      </c>
      <c r="AO57" s="11">
        <v>7</v>
      </c>
      <c r="AP57" s="11">
        <v>7.2999999999974534</v>
      </c>
      <c r="AQ57" s="11">
        <v>7.500000000001819</v>
      </c>
      <c r="AR57" s="11">
        <v>7.7999999999992724</v>
      </c>
      <c r="AS57" s="11">
        <v>8.000000000003638</v>
      </c>
      <c r="AT57" s="11"/>
    </row>
    <row r="58" spans="2:46">
      <c r="B58" t="s">
        <v>134</v>
      </c>
      <c r="T58" t="s">
        <v>135</v>
      </c>
    </row>
    <row r="59" spans="2:46">
      <c r="B59" t="s">
        <v>136</v>
      </c>
      <c r="C59" s="11">
        <v>6015</v>
      </c>
      <c r="D59" s="11">
        <v>6115</v>
      </c>
      <c r="E59" s="11">
        <v>6218</v>
      </c>
      <c r="F59" s="11">
        <v>6347</v>
      </c>
      <c r="G59" s="11">
        <v>6506</v>
      </c>
      <c r="H59" s="11">
        <v>6538</v>
      </c>
      <c r="I59" s="11">
        <v>6641</v>
      </c>
      <c r="J59" s="11">
        <v>6743</v>
      </c>
      <c r="K59" s="11">
        <v>6881</v>
      </c>
      <c r="L59" s="11">
        <v>6998</v>
      </c>
      <c r="M59" s="11">
        <v>7141</v>
      </c>
      <c r="N59" s="11">
        <v>7288</v>
      </c>
      <c r="O59" s="11">
        <v>7379</v>
      </c>
      <c r="P59" s="11">
        <v>7460</v>
      </c>
      <c r="Q59" s="11">
        <v>7572</v>
      </c>
      <c r="R59" s="11">
        <v>7750</v>
      </c>
      <c r="S59" s="11">
        <v>8014</v>
      </c>
      <c r="T59" s="11">
        <v>8172</v>
      </c>
      <c r="U59" s="11">
        <v>8458</v>
      </c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</row>
    <row r="60" spans="2:46">
      <c r="B60" t="s">
        <v>137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>
        <v>8172</v>
      </c>
      <c r="U60" s="11">
        <v>8458</v>
      </c>
      <c r="V60" s="11">
        <v>8738</v>
      </c>
      <c r="W60" s="11">
        <v>8862</v>
      </c>
      <c r="X60" s="11">
        <v>8962</v>
      </c>
      <c r="Y60" s="11">
        <v>8867</v>
      </c>
      <c r="Z60" s="11">
        <v>8844</v>
      </c>
      <c r="AA60" s="11">
        <v>8614</v>
      </c>
      <c r="AB60" s="11">
        <v>8384</v>
      </c>
      <c r="AC60" s="11">
        <v>8267</v>
      </c>
      <c r="AD60" s="11">
        <v>8027</v>
      </c>
      <c r="AE60" s="11">
        <v>7983</v>
      </c>
      <c r="AF60" s="11">
        <v>7927</v>
      </c>
      <c r="AG60" s="11">
        <v>7689</v>
      </c>
      <c r="AH60" s="11">
        <v>7745</v>
      </c>
      <c r="AI60" s="11">
        <v>7998</v>
      </c>
      <c r="AJ60" s="11">
        <v>8380</v>
      </c>
      <c r="AK60" s="11">
        <v>8730</v>
      </c>
      <c r="AL60" s="11">
        <v>9212</v>
      </c>
      <c r="AM60" s="11">
        <v>9650</v>
      </c>
      <c r="AN60" s="11">
        <v>9844</v>
      </c>
      <c r="AO60" s="11">
        <v>9633</v>
      </c>
      <c r="AP60" s="11">
        <v>9367</v>
      </c>
      <c r="AQ60" s="11">
        <v>9332</v>
      </c>
      <c r="AR60" s="11">
        <v>9556</v>
      </c>
      <c r="AS60" s="11">
        <v>9692</v>
      </c>
      <c r="AT60" s="11">
        <v>10065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zoomScale="125" zoomScaleNormal="125" zoomScalePageLayoutView="125" workbookViewId="0">
      <selection activeCell="B17" sqref="B17:B20"/>
    </sheetView>
  </sheetViews>
  <sheetFormatPr baseColWidth="10" defaultRowHeight="15" x14ac:dyDescent="0"/>
  <cols>
    <col min="1" max="1" width="5.1640625" customWidth="1"/>
    <col min="2" max="2" width="30" customWidth="1"/>
  </cols>
  <sheetData>
    <row r="2" spans="2:11">
      <c r="B2" s="12" t="s">
        <v>83</v>
      </c>
    </row>
    <row r="3" spans="2:11">
      <c r="B3" t="s">
        <v>27</v>
      </c>
    </row>
    <row r="4" spans="2:11">
      <c r="B4" t="s">
        <v>173</v>
      </c>
    </row>
    <row r="6" spans="2:11">
      <c r="B6" t="s">
        <v>18</v>
      </c>
      <c r="C6" s="9" t="s">
        <v>76</v>
      </c>
      <c r="D6" s="9" t="s">
        <v>77</v>
      </c>
      <c r="E6" s="9" t="s">
        <v>78</v>
      </c>
      <c r="F6" s="9" t="s">
        <v>84</v>
      </c>
      <c r="G6" s="9" t="s">
        <v>85</v>
      </c>
      <c r="H6" s="9" t="s">
        <v>86</v>
      </c>
      <c r="I6" s="9" t="s">
        <v>87</v>
      </c>
      <c r="J6" s="9" t="s">
        <v>88</v>
      </c>
      <c r="K6" s="9" t="s">
        <v>89</v>
      </c>
    </row>
    <row r="7" spans="2:11">
      <c r="B7" t="s">
        <v>90</v>
      </c>
      <c r="C7" s="11">
        <v>13733.7</v>
      </c>
      <c r="D7" s="11">
        <v>13930.9</v>
      </c>
      <c r="E7" s="11">
        <v>14337.3</v>
      </c>
      <c r="F7" s="11">
        <v>14896.5</v>
      </c>
      <c r="G7" s="11">
        <v>15436.4</v>
      </c>
      <c r="H7" s="11">
        <v>15974.7</v>
      </c>
      <c r="I7" s="11">
        <v>16354</v>
      </c>
      <c r="J7" s="11">
        <v>16594.099999999999</v>
      </c>
      <c r="K7" s="11">
        <v>16904.5</v>
      </c>
    </row>
    <row r="8" spans="2:11">
      <c r="B8" t="s">
        <v>171</v>
      </c>
      <c r="C8" s="11">
        <v>13025.1</v>
      </c>
      <c r="D8" s="11">
        <v>13183</v>
      </c>
      <c r="E8" s="11">
        <v>13596.2</v>
      </c>
      <c r="F8" s="11">
        <v>14153.4</v>
      </c>
      <c r="G8" s="11">
        <v>14675</v>
      </c>
      <c r="H8" s="11">
        <v>15220.6</v>
      </c>
      <c r="I8" s="11">
        <v>15603.4</v>
      </c>
      <c r="J8" s="11">
        <v>15817.1</v>
      </c>
      <c r="K8" s="11">
        <v>16091.6</v>
      </c>
    </row>
    <row r="9" spans="2:11">
      <c r="B9" t="s">
        <v>29</v>
      </c>
      <c r="C9" s="11">
        <v>11089.2</v>
      </c>
      <c r="D9" s="11">
        <v>11229.2</v>
      </c>
      <c r="E9" s="11">
        <v>11662.4</v>
      </c>
      <c r="F9" s="11">
        <v>12148.9</v>
      </c>
      <c r="G9" s="11">
        <v>12704.3</v>
      </c>
      <c r="H9" s="11">
        <v>13241.5</v>
      </c>
      <c r="I9" s="11">
        <v>13617.4</v>
      </c>
      <c r="J9" s="11">
        <v>13896.6</v>
      </c>
      <c r="K9" s="11">
        <v>14248.7</v>
      </c>
    </row>
    <row r="10" spans="2:11">
      <c r="B10" t="s">
        <v>172</v>
      </c>
      <c r="C10" s="11">
        <v>10563.8</v>
      </c>
      <c r="D10" s="11">
        <v>10685.7</v>
      </c>
      <c r="E10" s="11">
        <v>11119.6</v>
      </c>
      <c r="F10" s="11">
        <v>11599.6</v>
      </c>
      <c r="G10" s="11">
        <v>12127.1</v>
      </c>
      <c r="H10" s="11">
        <v>12682</v>
      </c>
      <c r="I10" s="11">
        <v>13054.8</v>
      </c>
      <c r="J10" s="11">
        <v>13295</v>
      </c>
      <c r="K10" s="11">
        <v>13604.9</v>
      </c>
    </row>
    <row r="11" spans="2:11">
      <c r="C11" s="11"/>
      <c r="D11" s="11"/>
      <c r="E11" s="11"/>
      <c r="F11" s="11"/>
      <c r="G11" s="11"/>
      <c r="H11" s="11"/>
      <c r="I11" s="11"/>
      <c r="J11" s="11"/>
      <c r="K11" s="11"/>
    </row>
    <row r="12" spans="2:11">
      <c r="B12" t="s">
        <v>13</v>
      </c>
    </row>
    <row r="13" spans="2:11">
      <c r="B13" t="s">
        <v>26</v>
      </c>
      <c r="C13" s="11">
        <v>218493</v>
      </c>
      <c r="D13" s="11">
        <v>231028</v>
      </c>
      <c r="E13" s="11">
        <v>245977</v>
      </c>
      <c r="F13" s="11">
        <v>263640</v>
      </c>
      <c r="G13" s="11">
        <v>282986</v>
      </c>
      <c r="H13" s="11">
        <v>306184</v>
      </c>
      <c r="I13" s="11">
        <v>327208</v>
      </c>
      <c r="J13" s="11">
        <v>347589</v>
      </c>
      <c r="K13" s="11">
        <v>370923</v>
      </c>
    </row>
    <row r="14" spans="2:11">
      <c r="B14" t="s">
        <v>174</v>
      </c>
      <c r="C14" s="11">
        <v>403516</v>
      </c>
      <c r="D14" s="11">
        <v>426890</v>
      </c>
      <c r="E14" s="11">
        <v>452351</v>
      </c>
      <c r="F14" s="11">
        <v>480649</v>
      </c>
      <c r="G14" s="11">
        <v>511054</v>
      </c>
      <c r="H14" s="11">
        <v>551436</v>
      </c>
      <c r="I14" s="11">
        <v>592397</v>
      </c>
      <c r="J14" s="11">
        <v>631886</v>
      </c>
      <c r="K14" s="11">
        <v>670181</v>
      </c>
    </row>
    <row r="15" spans="2:11">
      <c r="B15" t="s">
        <v>175</v>
      </c>
      <c r="C15" s="11">
        <v>403516</v>
      </c>
      <c r="D15" s="11">
        <v>412974</v>
      </c>
      <c r="E15" s="11">
        <v>428583</v>
      </c>
      <c r="F15" s="11">
        <v>445909</v>
      </c>
      <c r="G15" s="11">
        <v>463475</v>
      </c>
      <c r="H15" s="11">
        <v>483653</v>
      </c>
      <c r="I15" s="11">
        <v>497645</v>
      </c>
      <c r="J15" s="11">
        <v>508404</v>
      </c>
      <c r="K15" s="11">
        <v>519193</v>
      </c>
    </row>
    <row r="16" spans="2:11">
      <c r="B16" t="s">
        <v>641</v>
      </c>
      <c r="C16" s="26">
        <f>C14/C15</f>
        <v>1</v>
      </c>
      <c r="D16" s="26">
        <f t="shared" ref="D16:K16" si="0">D14/D15</f>
        <v>1.0336970366173173</v>
      </c>
      <c r="E16" s="26">
        <f t="shared" si="0"/>
        <v>1.055457169323095</v>
      </c>
      <c r="F16" s="26">
        <f t="shared" si="0"/>
        <v>1.0779082727641738</v>
      </c>
      <c r="G16" s="26">
        <f t="shared" si="0"/>
        <v>1.102657101246022</v>
      </c>
      <c r="H16" s="26">
        <f t="shared" si="0"/>
        <v>1.1401479986684668</v>
      </c>
      <c r="I16" s="26">
        <f t="shared" si="0"/>
        <v>1.1904007877101146</v>
      </c>
      <c r="J16" s="26">
        <f t="shared" si="0"/>
        <v>1.2428816453057017</v>
      </c>
      <c r="K16" s="26">
        <f t="shared" si="0"/>
        <v>1.2908128576463858</v>
      </c>
    </row>
    <row r="17" spans="2:11">
      <c r="B17" t="s">
        <v>642</v>
      </c>
      <c r="C17" s="11">
        <v>437787</v>
      </c>
      <c r="D17" s="11">
        <v>464251</v>
      </c>
      <c r="E17" s="11">
        <v>494140</v>
      </c>
      <c r="F17" s="11">
        <v>527975</v>
      </c>
      <c r="G17" s="11">
        <v>565419</v>
      </c>
      <c r="H17" s="11">
        <v>610541</v>
      </c>
      <c r="I17" s="11">
        <v>653927</v>
      </c>
      <c r="J17" s="11">
        <v>698589</v>
      </c>
      <c r="K17" s="11">
        <v>744754</v>
      </c>
    </row>
    <row r="18" spans="2:11">
      <c r="B18" t="s">
        <v>643</v>
      </c>
      <c r="C18" s="11">
        <v>437787</v>
      </c>
      <c r="D18" s="11">
        <v>448457</v>
      </c>
      <c r="E18" s="11">
        <v>466513</v>
      </c>
      <c r="F18" s="11">
        <v>486785</v>
      </c>
      <c r="G18" s="11">
        <v>507346</v>
      </c>
      <c r="H18" s="11">
        <v>529691</v>
      </c>
      <c r="I18" s="11">
        <v>544496</v>
      </c>
      <c r="J18" s="11">
        <v>556651</v>
      </c>
      <c r="K18" s="11">
        <v>570556</v>
      </c>
    </row>
    <row r="19" spans="2:11">
      <c r="B19" t="s">
        <v>644</v>
      </c>
      <c r="C19" s="27">
        <f>C17/C18</f>
        <v>1</v>
      </c>
      <c r="D19" s="27">
        <f t="shared" ref="D19:K19" si="1">D17/D18</f>
        <v>1.035218538232205</v>
      </c>
      <c r="E19" s="27">
        <f t="shared" si="1"/>
        <v>1.0592202146563976</v>
      </c>
      <c r="F19" s="27">
        <f t="shared" si="1"/>
        <v>1.0846164117628934</v>
      </c>
      <c r="G19" s="27">
        <f t="shared" si="1"/>
        <v>1.1144642906418893</v>
      </c>
      <c r="H19" s="27">
        <f t="shared" si="1"/>
        <v>1.1526361595722789</v>
      </c>
      <c r="I19" s="27">
        <f t="shared" si="1"/>
        <v>1.2009766830243014</v>
      </c>
      <c r="J19" s="27">
        <f t="shared" si="1"/>
        <v>1.2549856193557543</v>
      </c>
      <c r="K19" s="27">
        <f t="shared" si="1"/>
        <v>1.3053127125120059</v>
      </c>
    </row>
    <row r="20" spans="2:11">
      <c r="B20" t="s">
        <v>645</v>
      </c>
      <c r="C20" s="11">
        <v>34271</v>
      </c>
      <c r="D20" s="11">
        <v>37361</v>
      </c>
      <c r="E20" s="11">
        <v>41789</v>
      </c>
      <c r="F20" s="11">
        <v>47326</v>
      </c>
      <c r="G20" s="11">
        <v>54365</v>
      </c>
      <c r="H20" s="11">
        <v>59105</v>
      </c>
      <c r="I20" s="11">
        <v>61530</v>
      </c>
      <c r="J20" s="11">
        <v>66703</v>
      </c>
      <c r="K20" s="11">
        <v>74573</v>
      </c>
    </row>
    <row r="22" spans="2:11">
      <c r="C22" s="11"/>
      <c r="D22" s="11"/>
      <c r="E22" s="11"/>
      <c r="F22" s="11"/>
      <c r="G22" s="11"/>
      <c r="H22" s="11"/>
      <c r="I22" s="11"/>
      <c r="J22" s="11"/>
      <c r="K22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9"/>
  <sheetViews>
    <sheetView zoomScale="125" zoomScaleNormal="125" zoomScalePageLayoutView="125" workbookViewId="0">
      <pane xSplit="17760" topLeftCell="Z1"/>
      <selection activeCell="B6" sqref="B6:B19"/>
      <selection pane="topRight" activeCell="AC34" sqref="AC34"/>
    </sheetView>
  </sheetViews>
  <sheetFormatPr baseColWidth="10" defaultRowHeight="15" x14ac:dyDescent="0"/>
  <cols>
    <col min="1" max="1" width="5.83203125" customWidth="1"/>
    <col min="2" max="2" width="36.5" customWidth="1"/>
  </cols>
  <sheetData>
    <row r="2" spans="1:27">
      <c r="B2" s="12" t="s">
        <v>91</v>
      </c>
    </row>
    <row r="3" spans="1:27">
      <c r="B3" t="s">
        <v>31</v>
      </c>
    </row>
    <row r="5" spans="1:27">
      <c r="A5" s="9"/>
      <c r="B5" s="16" t="s">
        <v>181</v>
      </c>
      <c r="C5" s="9">
        <v>1980</v>
      </c>
      <c r="D5" s="9">
        <v>1981</v>
      </c>
      <c r="E5" s="9">
        <v>1982</v>
      </c>
      <c r="F5" s="9">
        <v>1983</v>
      </c>
      <c r="G5" s="9">
        <v>1984</v>
      </c>
      <c r="H5" s="9">
        <v>1985</v>
      </c>
      <c r="I5" s="9">
        <v>1986</v>
      </c>
      <c r="J5" s="9">
        <v>1987</v>
      </c>
      <c r="K5" s="9">
        <v>1988</v>
      </c>
      <c r="L5" s="9">
        <v>1989</v>
      </c>
      <c r="M5" s="9">
        <v>1990</v>
      </c>
      <c r="N5" s="9">
        <v>1991</v>
      </c>
      <c r="O5" s="9">
        <v>1992</v>
      </c>
      <c r="P5" s="9">
        <v>1993</v>
      </c>
      <c r="Q5" s="9">
        <v>1994</v>
      </c>
      <c r="R5" s="9">
        <v>1995</v>
      </c>
      <c r="S5" s="9">
        <v>1996</v>
      </c>
      <c r="T5" s="9">
        <v>1997</v>
      </c>
      <c r="U5" s="9">
        <v>1998</v>
      </c>
      <c r="V5" s="9">
        <v>1999</v>
      </c>
      <c r="W5" s="9">
        <v>2000</v>
      </c>
      <c r="X5" s="9">
        <v>2001</v>
      </c>
      <c r="Y5" s="9">
        <v>2002</v>
      </c>
      <c r="Z5" s="9">
        <v>2003</v>
      </c>
      <c r="AA5" s="9">
        <v>2004</v>
      </c>
    </row>
    <row r="6" spans="1:27">
      <c r="A6" s="9"/>
      <c r="B6" t="s">
        <v>79</v>
      </c>
      <c r="C6" s="11">
        <v>12391.025000000001</v>
      </c>
      <c r="D6" s="11">
        <v>12093.8</v>
      </c>
      <c r="E6" s="11">
        <v>11990.15</v>
      </c>
      <c r="F6" s="11">
        <v>11948.375</v>
      </c>
      <c r="G6" s="11">
        <v>11681.25</v>
      </c>
      <c r="H6" s="11">
        <v>11561.424999999999</v>
      </c>
      <c r="I6" s="11">
        <v>11829.3</v>
      </c>
      <c r="J6" s="11">
        <v>12396.174999999999</v>
      </c>
      <c r="K6" s="11">
        <v>12830.3</v>
      </c>
      <c r="L6" s="11">
        <v>13295.225</v>
      </c>
      <c r="M6" s="11">
        <v>13800.474999999999</v>
      </c>
      <c r="N6" s="11">
        <v>13965.974999999999</v>
      </c>
      <c r="O6" s="11">
        <v>13771.574999999999</v>
      </c>
      <c r="P6" s="11">
        <v>13380.875</v>
      </c>
      <c r="Q6" s="11">
        <v>13317.7</v>
      </c>
      <c r="R6" s="11">
        <v>13571.25</v>
      </c>
      <c r="S6" s="11">
        <v>13744.775</v>
      </c>
      <c r="T6" s="11">
        <v>14146.9</v>
      </c>
      <c r="U6" s="11">
        <v>14697.85</v>
      </c>
      <c r="V6" s="11">
        <v>15209.075000000001</v>
      </c>
      <c r="W6" s="11">
        <v>15737.9</v>
      </c>
      <c r="X6" s="11">
        <v>16108.225</v>
      </c>
      <c r="Y6" s="11">
        <v>16347.224999999999</v>
      </c>
      <c r="Z6" s="11">
        <v>16643.55</v>
      </c>
      <c r="AA6" s="11">
        <v>16997.325000000001</v>
      </c>
    </row>
    <row r="7" spans="1:27">
      <c r="B7" t="s">
        <v>10</v>
      </c>
      <c r="C7" s="11">
        <v>9520.625</v>
      </c>
      <c r="D7" s="11">
        <v>9254.7999999999993</v>
      </c>
      <c r="E7" s="11">
        <v>9212.5499999999993</v>
      </c>
      <c r="F7" s="11">
        <v>9154.4250000000011</v>
      </c>
      <c r="G7" s="11">
        <v>8876.2000000000007</v>
      </c>
      <c r="H7" s="11">
        <v>8834.625</v>
      </c>
      <c r="I7" s="11">
        <v>9136.9500000000007</v>
      </c>
      <c r="J7" s="11">
        <v>9599.4750000000004</v>
      </c>
      <c r="K7" s="11">
        <v>10014.725</v>
      </c>
      <c r="L7" s="11">
        <v>10579.05</v>
      </c>
      <c r="M7" s="11">
        <v>11095.974999999999</v>
      </c>
      <c r="N7" s="11">
        <v>11345.150000000001</v>
      </c>
      <c r="O7" s="11">
        <v>11107.525000000001</v>
      </c>
      <c r="P7" s="11">
        <v>10806.85</v>
      </c>
      <c r="Q7" s="11">
        <v>10771.45</v>
      </c>
      <c r="R7" s="11">
        <v>11028.900000000001</v>
      </c>
      <c r="S7" s="11">
        <v>11151.8</v>
      </c>
      <c r="T7" s="11">
        <v>11583.100000000002</v>
      </c>
      <c r="U7" s="11">
        <v>12056.150000000001</v>
      </c>
      <c r="V7" s="11">
        <v>12589.275000000001</v>
      </c>
      <c r="W7" s="11">
        <v>13122.474999999999</v>
      </c>
      <c r="X7" s="11">
        <v>13496.625</v>
      </c>
      <c r="Y7" s="11">
        <v>13773.15</v>
      </c>
      <c r="Z7" s="11">
        <v>14103.924999999999</v>
      </c>
      <c r="AA7" s="11">
        <v>14385.300000000001</v>
      </c>
    </row>
    <row r="8" spans="1:27">
      <c r="B8" t="s">
        <v>182</v>
      </c>
      <c r="C8" s="11">
        <v>12563.875</v>
      </c>
      <c r="D8" s="11">
        <v>12262.1</v>
      </c>
      <c r="E8" s="11">
        <v>12156.75</v>
      </c>
      <c r="F8" s="11">
        <v>12115.375</v>
      </c>
      <c r="G8" s="11">
        <v>11844.55</v>
      </c>
      <c r="H8" s="11">
        <v>11721.525</v>
      </c>
      <c r="I8" s="11">
        <v>11987.95</v>
      </c>
      <c r="J8" s="11">
        <v>12558.725</v>
      </c>
      <c r="K8" s="11">
        <v>12997</v>
      </c>
      <c r="L8" s="11">
        <v>13462.375</v>
      </c>
      <c r="M8" s="11">
        <v>13971.4</v>
      </c>
      <c r="N8" s="11">
        <v>14135.775</v>
      </c>
      <c r="O8" s="11">
        <v>13937.25</v>
      </c>
      <c r="P8" s="11">
        <v>13542.3</v>
      </c>
      <c r="Q8" s="11">
        <v>13478.674999999999</v>
      </c>
      <c r="R8" s="11">
        <v>13733.7</v>
      </c>
      <c r="S8" s="11">
        <v>13930.95</v>
      </c>
      <c r="T8" s="11">
        <v>14337.3</v>
      </c>
      <c r="U8" s="11">
        <v>14896.474999999999</v>
      </c>
      <c r="V8" s="11">
        <v>15436.4</v>
      </c>
      <c r="W8" s="11">
        <v>15974.65</v>
      </c>
      <c r="X8" s="11">
        <v>16354.025</v>
      </c>
      <c r="Y8" s="11">
        <v>16594.125</v>
      </c>
      <c r="Z8" s="11">
        <v>16904.5</v>
      </c>
      <c r="AA8" s="11">
        <v>17266.900000000001</v>
      </c>
    </row>
    <row r="9" spans="1:27">
      <c r="B9" t="s">
        <v>29</v>
      </c>
      <c r="C9" s="11">
        <v>9565.375</v>
      </c>
      <c r="D9" s="11">
        <v>9300.25</v>
      </c>
      <c r="E9" s="11">
        <v>9258.1500000000015</v>
      </c>
      <c r="F9" s="11">
        <v>9200.3250000000007</v>
      </c>
      <c r="G9" s="11">
        <v>8921.8999999999978</v>
      </c>
      <c r="H9" s="11">
        <v>8879.8250000000007</v>
      </c>
      <c r="I9" s="11">
        <v>9183.9750000000004</v>
      </c>
      <c r="J9" s="11">
        <v>9648.85</v>
      </c>
      <c r="K9" s="11">
        <v>10066.299999999999</v>
      </c>
      <c r="L9" s="11">
        <v>10633.75</v>
      </c>
      <c r="M9" s="11">
        <v>11153.5</v>
      </c>
      <c r="N9" s="11">
        <v>11405.424999999999</v>
      </c>
      <c r="O9" s="11">
        <v>11166.35</v>
      </c>
      <c r="P9" s="11">
        <v>10865.15</v>
      </c>
      <c r="Q9" s="11">
        <v>10829.85</v>
      </c>
      <c r="R9" s="11">
        <v>11089.224999999999</v>
      </c>
      <c r="S9" s="11">
        <v>11229.224999999999</v>
      </c>
      <c r="T9" s="11">
        <v>11662.375</v>
      </c>
      <c r="U9" s="11">
        <v>12148.924999999999</v>
      </c>
      <c r="V9" s="11">
        <v>12704.25</v>
      </c>
      <c r="W9" s="11">
        <v>13241.45</v>
      </c>
      <c r="X9" s="11">
        <v>13617.474999999999</v>
      </c>
      <c r="Y9" s="11">
        <v>13896.625</v>
      </c>
      <c r="Z9" s="11">
        <v>14248.775000000001</v>
      </c>
      <c r="AA9" s="11">
        <v>14538.05</v>
      </c>
    </row>
    <row r="10" spans="1:27">
      <c r="B10" t="s">
        <v>183</v>
      </c>
      <c r="C10" s="11">
        <v>11978.075000000001</v>
      </c>
      <c r="D10" s="11">
        <v>11680.475</v>
      </c>
      <c r="E10" s="11">
        <v>11573.6</v>
      </c>
      <c r="F10" s="11">
        <v>11529.025</v>
      </c>
      <c r="G10" s="11">
        <v>11260.525</v>
      </c>
      <c r="H10" s="11">
        <v>11138.9</v>
      </c>
      <c r="I10" s="11">
        <v>11392.575000000001</v>
      </c>
      <c r="J10" s="11">
        <v>11935.924999999999</v>
      </c>
      <c r="K10" s="11">
        <v>12352.1</v>
      </c>
      <c r="L10" s="11">
        <v>12795.3</v>
      </c>
      <c r="M10" s="11">
        <v>13278.1</v>
      </c>
      <c r="N10" s="11">
        <v>13429.8</v>
      </c>
      <c r="O10" s="11">
        <v>13233.224999999999</v>
      </c>
      <c r="P10" s="11">
        <v>12847.475</v>
      </c>
      <c r="Q10" s="11">
        <v>12783.65</v>
      </c>
      <c r="R10" s="11">
        <v>13025.075000000001</v>
      </c>
      <c r="S10" s="11">
        <v>13182.95</v>
      </c>
      <c r="T10" s="11">
        <v>13596.275</v>
      </c>
      <c r="U10" s="11">
        <v>14153.4</v>
      </c>
      <c r="V10" s="11">
        <v>14675.05</v>
      </c>
      <c r="W10" s="11">
        <v>15220.55</v>
      </c>
      <c r="X10" s="11">
        <v>15603.424999999999</v>
      </c>
      <c r="Y10" s="11">
        <v>15817.224999999999</v>
      </c>
      <c r="Z10" s="11">
        <v>16091.625</v>
      </c>
      <c r="AA10" s="11">
        <v>16431.849999999999</v>
      </c>
    </row>
    <row r="11" spans="1:27">
      <c r="B11" t="s">
        <v>30</v>
      </c>
      <c r="C11" s="11">
        <v>9194.5750000000007</v>
      </c>
      <c r="D11" s="11">
        <v>8927.2000000000007</v>
      </c>
      <c r="E11" s="11">
        <v>8880.25</v>
      </c>
      <c r="F11" s="11">
        <v>8819.2000000000007</v>
      </c>
      <c r="G11" s="11">
        <v>8540.1</v>
      </c>
      <c r="H11" s="11">
        <v>8493.7249999999985</v>
      </c>
      <c r="I11" s="11">
        <v>8783.7000000000007</v>
      </c>
      <c r="J11" s="11">
        <v>9224.9000000000015</v>
      </c>
      <c r="K11" s="11">
        <v>9623.25</v>
      </c>
      <c r="L11" s="11">
        <v>10163.975</v>
      </c>
      <c r="M11" s="11">
        <v>10658.65</v>
      </c>
      <c r="N11" s="11">
        <v>10892.175000000001</v>
      </c>
      <c r="O11" s="11">
        <v>10653.674999999999</v>
      </c>
      <c r="P11" s="11">
        <v>10355.125</v>
      </c>
      <c r="Q11" s="11">
        <v>10317.825000000001</v>
      </c>
      <c r="R11" s="11">
        <v>10563.8</v>
      </c>
      <c r="S11" s="11">
        <v>10685.725</v>
      </c>
      <c r="T11" s="11">
        <v>11119.600000000002</v>
      </c>
      <c r="U11" s="11">
        <v>11599.625</v>
      </c>
      <c r="V11" s="11">
        <v>12127.150000000001</v>
      </c>
      <c r="W11" s="11">
        <v>12681.925000000001</v>
      </c>
      <c r="X11" s="11">
        <v>13054.8</v>
      </c>
      <c r="Y11" s="11">
        <v>13295.05</v>
      </c>
      <c r="Z11" s="11">
        <v>13604.924999999999</v>
      </c>
      <c r="AA11" s="11">
        <v>13887.174999999999</v>
      </c>
    </row>
    <row r="12" spans="1:27">
      <c r="B12" t="s">
        <v>184</v>
      </c>
      <c r="C12" s="27">
        <f>C10/C8</f>
        <v>0.95337425754395044</v>
      </c>
      <c r="D12" s="27">
        <f t="shared" ref="D12:AA12" si="0">D10/D8</f>
        <v>0.95256726009411108</v>
      </c>
      <c r="E12" s="27">
        <f t="shared" si="0"/>
        <v>0.95203076480144777</v>
      </c>
      <c r="F12" s="27">
        <f t="shared" si="0"/>
        <v>0.95160281873239583</v>
      </c>
      <c r="G12" s="27">
        <f t="shared" si="0"/>
        <v>0.95069251259017862</v>
      </c>
      <c r="H12" s="27">
        <f t="shared" si="0"/>
        <v>0.95029443694399829</v>
      </c>
      <c r="I12" s="27">
        <f t="shared" si="0"/>
        <v>0.95033554527671538</v>
      </c>
      <c r="J12" s="27">
        <f t="shared" si="0"/>
        <v>0.95040897861845042</v>
      </c>
      <c r="K12" s="27">
        <f t="shared" si="0"/>
        <v>0.95038085712087406</v>
      </c>
      <c r="L12" s="27">
        <f t="shared" si="0"/>
        <v>0.95044893638752448</v>
      </c>
      <c r="M12" s="27">
        <f t="shared" si="0"/>
        <v>0.95037719913537666</v>
      </c>
      <c r="N12" s="27">
        <f t="shared" si="0"/>
        <v>0.95005756670575192</v>
      </c>
      <c r="O12" s="27">
        <f t="shared" si="0"/>
        <v>0.94948608943658175</v>
      </c>
      <c r="P12" s="27">
        <f t="shared" si="0"/>
        <v>0.94869224577804367</v>
      </c>
      <c r="Q12" s="27">
        <f t="shared" si="0"/>
        <v>0.94843521340191084</v>
      </c>
      <c r="R12" s="27">
        <f t="shared" si="0"/>
        <v>0.94840246983697041</v>
      </c>
      <c r="S12" s="27">
        <f t="shared" si="0"/>
        <v>0.94630660507718423</v>
      </c>
      <c r="T12" s="27">
        <f t="shared" si="0"/>
        <v>0.94831488495044391</v>
      </c>
      <c r="U12" s="27">
        <f t="shared" si="0"/>
        <v>0.95011739354444602</v>
      </c>
      <c r="V12" s="27">
        <f t="shared" si="0"/>
        <v>0.95067826695343471</v>
      </c>
      <c r="W12" s="27">
        <f t="shared" si="0"/>
        <v>0.95279395792709076</v>
      </c>
      <c r="X12" s="27">
        <f t="shared" si="0"/>
        <v>0.95410304191170059</v>
      </c>
      <c r="Y12" s="27">
        <f t="shared" si="0"/>
        <v>0.95318222563708532</v>
      </c>
      <c r="Z12" s="27">
        <f t="shared" si="0"/>
        <v>0.95191369162057438</v>
      </c>
      <c r="AA12" s="27">
        <f t="shared" si="0"/>
        <v>0.95163868441932231</v>
      </c>
    </row>
    <row r="13" spans="1:27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5" spans="1:27">
      <c r="B15" t="s">
        <v>186</v>
      </c>
    </row>
    <row r="16" spans="1:27">
      <c r="B16" t="s">
        <v>187</v>
      </c>
      <c r="C16" s="11">
        <v>49957</v>
      </c>
      <c r="D16" s="11">
        <v>56050</v>
      </c>
      <c r="E16" s="11">
        <v>63443</v>
      </c>
      <c r="F16" s="11">
        <v>71755</v>
      </c>
      <c r="G16" s="11">
        <v>76725</v>
      </c>
      <c r="H16" s="11">
        <v>83324</v>
      </c>
      <c r="I16" s="11">
        <v>94377</v>
      </c>
      <c r="J16" s="11">
        <v>106118</v>
      </c>
      <c r="K16" s="11">
        <v>118967</v>
      </c>
      <c r="L16" s="11">
        <v>134913</v>
      </c>
      <c r="M16" s="11">
        <v>155767</v>
      </c>
      <c r="N16" s="11">
        <v>175206</v>
      </c>
      <c r="O16" s="11">
        <v>190760</v>
      </c>
      <c r="P16" s="11">
        <v>199220</v>
      </c>
      <c r="Q16" s="11">
        <v>205863</v>
      </c>
      <c r="R16" s="11">
        <v>218488</v>
      </c>
      <c r="S16" s="11">
        <v>231030</v>
      </c>
      <c r="T16" s="11">
        <v>245976</v>
      </c>
      <c r="U16" s="11">
        <v>263643</v>
      </c>
      <c r="V16" s="11">
        <v>282989</v>
      </c>
      <c r="W16" s="11">
        <v>306180</v>
      </c>
      <c r="X16" s="11">
        <v>327208</v>
      </c>
      <c r="Y16" s="11">
        <v>347589</v>
      </c>
      <c r="Z16" s="11">
        <v>370923</v>
      </c>
      <c r="AA16" s="11">
        <v>393850</v>
      </c>
    </row>
    <row r="17" spans="2:27">
      <c r="B17" t="s">
        <v>174</v>
      </c>
      <c r="C17" s="11">
        <v>91063</v>
      </c>
      <c r="D17" s="11">
        <v>101286</v>
      </c>
      <c r="E17" s="11">
        <v>116442</v>
      </c>
      <c r="F17" s="11">
        <v>131577</v>
      </c>
      <c r="G17" s="11">
        <v>147937</v>
      </c>
      <c r="H17" s="11">
        <v>162688</v>
      </c>
      <c r="I17" s="11">
        <v>183309</v>
      </c>
      <c r="J17" s="11">
        <v>205454</v>
      </c>
      <c r="K17" s="11">
        <v>229505</v>
      </c>
      <c r="L17" s="11">
        <v>256650</v>
      </c>
      <c r="M17" s="11">
        <v>286784</v>
      </c>
      <c r="N17" s="11">
        <v>314893</v>
      </c>
      <c r="O17" s="11">
        <v>337340</v>
      </c>
      <c r="P17" s="11">
        <v>353127</v>
      </c>
      <c r="Q17" s="11">
        <v>374067</v>
      </c>
      <c r="R17" s="11">
        <v>403515</v>
      </c>
      <c r="S17" s="11">
        <v>426894</v>
      </c>
      <c r="T17" s="11">
        <v>452355</v>
      </c>
      <c r="U17" s="11">
        <v>480646</v>
      </c>
      <c r="V17" s="11">
        <v>511054</v>
      </c>
      <c r="W17" s="11">
        <v>551439</v>
      </c>
      <c r="X17" s="11">
        <v>592397</v>
      </c>
      <c r="Y17" s="11">
        <v>631886</v>
      </c>
      <c r="Z17" s="11">
        <v>670181</v>
      </c>
      <c r="AA17" s="11">
        <v>715192</v>
      </c>
    </row>
    <row r="18" spans="2:27">
      <c r="B18" t="s">
        <v>185</v>
      </c>
      <c r="C18" s="11">
        <v>279612</v>
      </c>
      <c r="D18" s="11">
        <v>278615</v>
      </c>
      <c r="E18" s="11">
        <v>281552</v>
      </c>
      <c r="F18" s="11">
        <v>286505</v>
      </c>
      <c r="G18" s="11">
        <v>291634</v>
      </c>
      <c r="H18" s="11">
        <v>297830</v>
      </c>
      <c r="I18" s="11">
        <v>308175</v>
      </c>
      <c r="J18" s="11">
        <v>326287</v>
      </c>
      <c r="K18" s="11">
        <v>343806</v>
      </c>
      <c r="L18" s="11">
        <v>359689</v>
      </c>
      <c r="M18" s="11">
        <v>373616</v>
      </c>
      <c r="N18" s="11">
        <v>383742</v>
      </c>
      <c r="O18" s="11">
        <v>386877</v>
      </c>
      <c r="P18" s="11">
        <v>383479</v>
      </c>
      <c r="Q18" s="11">
        <v>392328</v>
      </c>
      <c r="R18" s="11">
        <v>403516</v>
      </c>
      <c r="S18" s="11">
        <v>412975</v>
      </c>
      <c r="T18" s="11">
        <v>428584</v>
      </c>
      <c r="U18" s="11">
        <v>445906</v>
      </c>
      <c r="V18" s="11">
        <v>463474</v>
      </c>
      <c r="W18" s="11">
        <v>483652</v>
      </c>
      <c r="X18" s="11">
        <v>497645</v>
      </c>
      <c r="Y18" s="11">
        <v>508404</v>
      </c>
      <c r="Z18" s="11">
        <v>519193</v>
      </c>
      <c r="AA18" s="11">
        <v>532471</v>
      </c>
    </row>
    <row r="19" spans="2:27">
      <c r="B19" t="s">
        <v>176</v>
      </c>
      <c r="C19" s="27">
        <f>C17/C18</f>
        <v>0.32567629429352102</v>
      </c>
      <c r="D19" s="27">
        <f t="shared" ref="D19:AA19" si="1">D17/D18</f>
        <v>0.3635339087988802</v>
      </c>
      <c r="E19" s="27">
        <f t="shared" si="1"/>
        <v>0.41357191566744333</v>
      </c>
      <c r="F19" s="27">
        <f t="shared" si="1"/>
        <v>0.45924852969407165</v>
      </c>
      <c r="G19" s="27">
        <f t="shared" si="1"/>
        <v>0.50726938559975865</v>
      </c>
      <c r="H19" s="27">
        <f t="shared" si="1"/>
        <v>0.54624450189705531</v>
      </c>
      <c r="I19" s="27">
        <f t="shared" si="1"/>
        <v>0.59482112436115842</v>
      </c>
      <c r="J19" s="27">
        <f t="shared" si="1"/>
        <v>0.62967265015155371</v>
      </c>
      <c r="K19" s="27">
        <f t="shared" si="1"/>
        <v>0.66754216040441416</v>
      </c>
      <c r="L19" s="27">
        <f t="shared" si="1"/>
        <v>0.71353307996630422</v>
      </c>
      <c r="M19" s="27">
        <f t="shared" si="1"/>
        <v>0.76759025309408591</v>
      </c>
      <c r="N19" s="27">
        <f t="shared" si="1"/>
        <v>0.82058518483772946</v>
      </c>
      <c r="O19" s="27">
        <f t="shared" si="1"/>
        <v>0.87195672009450031</v>
      </c>
      <c r="P19" s="27">
        <f t="shared" si="1"/>
        <v>0.92085094620565922</v>
      </c>
      <c r="Q19" s="27">
        <f t="shared" si="1"/>
        <v>0.95345476234171411</v>
      </c>
      <c r="R19" s="27">
        <f t="shared" si="1"/>
        <v>0.99999752178352286</v>
      </c>
      <c r="S19" s="27">
        <f t="shared" si="1"/>
        <v>1.03370421938374</v>
      </c>
      <c r="T19" s="27">
        <f t="shared" si="1"/>
        <v>1.0554640397215016</v>
      </c>
      <c r="U19" s="27">
        <f t="shared" si="1"/>
        <v>1.0779087969213241</v>
      </c>
      <c r="V19" s="27">
        <f t="shared" si="1"/>
        <v>1.1026594803592003</v>
      </c>
      <c r="W19" s="27">
        <f t="shared" si="1"/>
        <v>1.1401565588480973</v>
      </c>
      <c r="X19" s="27">
        <f t="shared" si="1"/>
        <v>1.1904007877101146</v>
      </c>
      <c r="Y19" s="27">
        <f t="shared" si="1"/>
        <v>1.2428816453057017</v>
      </c>
      <c r="Z19" s="27">
        <f t="shared" si="1"/>
        <v>1.2908128576463858</v>
      </c>
      <c r="AA19" s="27">
        <f t="shared" si="1"/>
        <v>1.3431567165160168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4"/>
  <sheetViews>
    <sheetView zoomScale="125" zoomScaleNormal="125" zoomScalePageLayoutView="125" workbookViewId="0">
      <selection activeCell="B18" sqref="B18:B22"/>
    </sheetView>
  </sheetViews>
  <sheetFormatPr baseColWidth="10" defaultRowHeight="15" x14ac:dyDescent="0"/>
  <cols>
    <col min="1" max="1" width="6.5" customWidth="1"/>
    <col min="2" max="2" width="35" customWidth="1"/>
  </cols>
  <sheetData>
    <row r="3" spans="2:12">
      <c r="B3" s="12" t="s">
        <v>92</v>
      </c>
    </row>
    <row r="4" spans="2:12">
      <c r="B4" t="s">
        <v>36</v>
      </c>
    </row>
    <row r="5" spans="2:12">
      <c r="B5" t="s">
        <v>191</v>
      </c>
    </row>
    <row r="8" spans="2:12">
      <c r="C8" s="17" t="s">
        <v>93</v>
      </c>
      <c r="D8" s="17" t="s">
        <v>94</v>
      </c>
      <c r="E8" s="17" t="s">
        <v>95</v>
      </c>
      <c r="F8" s="17" t="s">
        <v>96</v>
      </c>
      <c r="G8" s="17" t="s">
        <v>97</v>
      </c>
      <c r="H8" s="17" t="s">
        <v>98</v>
      </c>
      <c r="I8" s="17" t="s">
        <v>99</v>
      </c>
      <c r="J8" s="17" t="s">
        <v>100</v>
      </c>
      <c r="K8" s="17" t="s">
        <v>101</v>
      </c>
      <c r="L8" s="17" t="s">
        <v>102</v>
      </c>
    </row>
    <row r="9" spans="2:12">
      <c r="B9" t="s">
        <v>183</v>
      </c>
      <c r="C9" s="11">
        <v>15669.5</v>
      </c>
      <c r="D9" s="11">
        <v>16175.5</v>
      </c>
      <c r="E9" s="11">
        <v>16548.599999999999</v>
      </c>
      <c r="F9" s="11">
        <v>16948.7</v>
      </c>
      <c r="G9" s="11">
        <v>17404.7</v>
      </c>
      <c r="H9" s="11">
        <v>17970.099999999999</v>
      </c>
      <c r="I9" s="11">
        <v>18564</v>
      </c>
      <c r="J9" s="11">
        <v>19089.5</v>
      </c>
      <c r="K9" s="11">
        <v>18988.2</v>
      </c>
      <c r="L9" s="11">
        <v>17732.7</v>
      </c>
    </row>
    <row r="10" spans="2:12">
      <c r="B10" t="s">
        <v>30</v>
      </c>
      <c r="C10" s="11">
        <v>13251.2</v>
      </c>
      <c r="D10" s="11">
        <v>13714.3</v>
      </c>
      <c r="E10" s="11">
        <v>14091.5</v>
      </c>
      <c r="F10" s="11">
        <v>14491.9</v>
      </c>
      <c r="G10" s="11">
        <v>14904.8</v>
      </c>
      <c r="H10" s="11">
        <v>15443.3</v>
      </c>
      <c r="I10" s="11">
        <v>16008.7</v>
      </c>
      <c r="J10" s="11">
        <v>16515.8</v>
      </c>
      <c r="K10" s="11">
        <v>16426.7</v>
      </c>
      <c r="L10" s="11">
        <v>15348.6</v>
      </c>
    </row>
    <row r="11" spans="2:12">
      <c r="B11" t="s">
        <v>192</v>
      </c>
      <c r="C11" s="11">
        <v>28401148.899999999</v>
      </c>
      <c r="D11" s="11">
        <v>29231750</v>
      </c>
      <c r="E11" s="11">
        <v>29836085</v>
      </c>
      <c r="F11" s="11">
        <v>30494883.600000001</v>
      </c>
      <c r="G11" s="11">
        <v>31273815.099999998</v>
      </c>
      <c r="H11" s="11">
        <v>32133300.399999999</v>
      </c>
      <c r="I11" s="11">
        <v>33146633.700000003</v>
      </c>
      <c r="J11" s="11">
        <v>33757145.700000003</v>
      </c>
      <c r="K11" s="11">
        <v>33830928.5</v>
      </c>
      <c r="L11" s="11">
        <v>31705415.299999997</v>
      </c>
    </row>
    <row r="12" spans="2:12">
      <c r="B12" t="s">
        <v>193</v>
      </c>
      <c r="C12" s="11">
        <v>23299203</v>
      </c>
      <c r="D12" s="11">
        <v>24047748.299999997</v>
      </c>
      <c r="E12" s="11">
        <v>24668354.199999999</v>
      </c>
      <c r="F12" s="11">
        <v>25346447.300000001</v>
      </c>
      <c r="G12" s="11">
        <v>26060341.300000001</v>
      </c>
      <c r="H12" s="11">
        <v>26899086.799999997</v>
      </c>
      <c r="I12" s="11">
        <v>27871875.300000001</v>
      </c>
      <c r="J12" s="11">
        <v>28470211.5</v>
      </c>
      <c r="K12" s="11">
        <v>28549185.899999999</v>
      </c>
      <c r="L12" s="11">
        <v>26760757</v>
      </c>
    </row>
    <row r="13" spans="2:12">
      <c r="B13" t="s">
        <v>42</v>
      </c>
      <c r="C13" s="11">
        <v>312176</v>
      </c>
      <c r="D13" s="11">
        <v>334707</v>
      </c>
      <c r="E13" s="11">
        <v>355261</v>
      </c>
      <c r="F13" s="11">
        <v>378561</v>
      </c>
      <c r="G13" s="11">
        <v>401102</v>
      </c>
      <c r="H13" s="11">
        <v>430832</v>
      </c>
      <c r="I13" s="11">
        <v>464548</v>
      </c>
      <c r="J13" s="11">
        <v>502182</v>
      </c>
      <c r="K13" s="11">
        <v>531293</v>
      </c>
      <c r="L13" s="11">
        <v>516799</v>
      </c>
    </row>
    <row r="14" spans="2:12">
      <c r="B14" t="s">
        <v>194</v>
      </c>
      <c r="C14" s="11">
        <v>570560</v>
      </c>
      <c r="D14" s="11">
        <v>618252</v>
      </c>
      <c r="E14" s="11">
        <v>661517</v>
      </c>
      <c r="F14" s="11">
        <v>706932</v>
      </c>
      <c r="G14" s="11">
        <v>756669</v>
      </c>
      <c r="H14" s="11">
        <v>813776</v>
      </c>
      <c r="I14" s="11">
        <v>876826</v>
      </c>
      <c r="J14" s="11">
        <v>944824</v>
      </c>
      <c r="K14" s="11">
        <v>996011</v>
      </c>
      <c r="L14" s="11">
        <v>979699</v>
      </c>
    </row>
    <row r="15" spans="2:12">
      <c r="B15" t="s">
        <v>195</v>
      </c>
      <c r="C15" s="28">
        <v>100</v>
      </c>
      <c r="D15" s="29">
        <v>103.690584688727</v>
      </c>
      <c r="E15" s="29">
        <v>106.33261056264482</v>
      </c>
      <c r="F15" s="29">
        <v>109.24924795617996</v>
      </c>
      <c r="G15" s="29">
        <v>112.68760768211831</v>
      </c>
      <c r="H15" s="29">
        <v>116.44366766785939</v>
      </c>
      <c r="I15" s="29">
        <v>121.1620790505343</v>
      </c>
      <c r="J15" s="29">
        <v>125.89649061272499</v>
      </c>
      <c r="K15" s="29">
        <v>127.25909096263747</v>
      </c>
      <c r="L15" s="29">
        <v>122.78654549963844</v>
      </c>
    </row>
    <row r="16" spans="2:12">
      <c r="B16" t="s">
        <v>196</v>
      </c>
      <c r="C16" s="11">
        <v>570560</v>
      </c>
      <c r="D16" s="11">
        <v>591617</v>
      </c>
      <c r="E16" s="11">
        <v>606691.34282622626</v>
      </c>
      <c r="F16" s="11">
        <v>623332.50913878041</v>
      </c>
      <c r="G16" s="11">
        <v>642950.41439109424</v>
      </c>
      <c r="H16" s="11">
        <v>664380.99024573853</v>
      </c>
      <c r="I16" s="11">
        <v>691302.35823072854</v>
      </c>
      <c r="J16" s="11">
        <v>718315.01683996362</v>
      </c>
      <c r="K16" s="11">
        <v>726089.46939642425</v>
      </c>
      <c r="L16" s="11">
        <v>700570.91400273715</v>
      </c>
    </row>
    <row r="17" spans="2:12">
      <c r="B17" t="s">
        <v>197</v>
      </c>
      <c r="C17" s="26">
        <v>1</v>
      </c>
      <c r="D17" s="26">
        <v>1.0450206806092452</v>
      </c>
      <c r="E17" s="26">
        <v>1.0903682866453517</v>
      </c>
      <c r="F17" s="26">
        <v>1.1341170075931444</v>
      </c>
      <c r="G17" s="26">
        <v>1.1768699157253097</v>
      </c>
      <c r="H17" s="26">
        <v>1.2248634623019601</v>
      </c>
      <c r="I17" s="26">
        <v>1.2683683044913774</v>
      </c>
      <c r="J17" s="26">
        <v>1.315333771186495</v>
      </c>
      <c r="K17" s="26">
        <v>1.3717469292426911</v>
      </c>
      <c r="L17" s="26">
        <v>1.3984294529192691</v>
      </c>
    </row>
    <row r="18" spans="2:12">
      <c r="B18" s="44" t="s">
        <v>642</v>
      </c>
      <c r="C18" s="11">
        <v>630263</v>
      </c>
      <c r="D18" s="11">
        <v>680678</v>
      </c>
      <c r="E18" s="11">
        <v>729206</v>
      </c>
      <c r="F18" s="11">
        <v>782929</v>
      </c>
      <c r="G18" s="11">
        <v>841042</v>
      </c>
      <c r="H18" s="11">
        <v>908792</v>
      </c>
      <c r="I18" s="11">
        <v>984284</v>
      </c>
      <c r="J18" s="11">
        <v>1053537</v>
      </c>
      <c r="K18" s="11">
        <v>1088124</v>
      </c>
      <c r="L18" s="11">
        <v>1053914</v>
      </c>
    </row>
    <row r="19" spans="2:12" s="44" customFormat="1">
      <c r="B19" s="44" t="s">
        <v>646</v>
      </c>
      <c r="C19" s="11">
        <v>100</v>
      </c>
      <c r="D19" s="11">
        <v>103.6480009139042</v>
      </c>
      <c r="E19" s="11">
        <v>106.45086622293761</v>
      </c>
      <c r="F19" s="11">
        <v>109.74699119783868</v>
      </c>
      <c r="G19" s="11">
        <v>113.33224451438095</v>
      </c>
      <c r="H19" s="11">
        <v>117.42844133778351</v>
      </c>
      <c r="I19" s="11">
        <v>122.14745746699373</v>
      </c>
      <c r="J19" s="11">
        <v>126.51334140003163</v>
      </c>
      <c r="K19" s="11">
        <v>127.60118583239885</v>
      </c>
      <c r="L19" s="11">
        <v>122.85116319405326</v>
      </c>
    </row>
    <row r="20" spans="2:12">
      <c r="B20" s="44" t="s">
        <v>647</v>
      </c>
      <c r="C20" s="11">
        <f>$C18*C19/100</f>
        <v>630263</v>
      </c>
      <c r="D20" s="11">
        <f t="shared" ref="D20:L20" si="0">$C18*D19/100</f>
        <v>653255</v>
      </c>
      <c r="E20" s="11">
        <f t="shared" si="0"/>
        <v>670920.42298267328</v>
      </c>
      <c r="F20" s="11">
        <f t="shared" si="0"/>
        <v>691694.67913323408</v>
      </c>
      <c r="G20" s="11">
        <f t="shared" si="0"/>
        <v>714291.20424367278</v>
      </c>
      <c r="H20" s="11">
        <f t="shared" si="0"/>
        <v>740108.01722875447</v>
      </c>
      <c r="I20" s="11">
        <f t="shared" si="0"/>
        <v>769850.22985519876</v>
      </c>
      <c r="J20" s="11">
        <f t="shared" si="0"/>
        <v>797366.78090808133</v>
      </c>
      <c r="K20" s="11">
        <f t="shared" si="0"/>
        <v>804223.06186285196</v>
      </c>
      <c r="L20" s="11">
        <f t="shared" si="0"/>
        <v>774285.42668173579</v>
      </c>
    </row>
    <row r="21" spans="2:12">
      <c r="B21" s="44" t="s">
        <v>644</v>
      </c>
      <c r="C21" s="27">
        <f t="shared" ref="C21:L21" si="1">C18/C20</f>
        <v>1</v>
      </c>
      <c r="D21" s="27">
        <f t="shared" si="1"/>
        <v>1.0419790127897988</v>
      </c>
      <c r="E21" s="27">
        <f t="shared" si="1"/>
        <v>1.0868740539425075</v>
      </c>
      <c r="F21" s="27">
        <f t="shared" si="1"/>
        <v>1.1318997002855249</v>
      </c>
      <c r="G21" s="27">
        <f t="shared" si="1"/>
        <v>1.1774497501905226</v>
      </c>
      <c r="H21" s="27">
        <f t="shared" si="1"/>
        <v>1.2279180590461138</v>
      </c>
      <c r="I21" s="27">
        <f t="shared" si="1"/>
        <v>1.2785395935845003</v>
      </c>
      <c r="J21" s="27">
        <f t="shared" si="1"/>
        <v>1.3212702425352849</v>
      </c>
      <c r="K21" s="27">
        <f t="shared" si="1"/>
        <v>1.3530126796905546</v>
      </c>
      <c r="L21" s="27">
        <f t="shared" si="1"/>
        <v>1.361144048024558</v>
      </c>
    </row>
    <row r="22" spans="2:12">
      <c r="B22" s="44" t="s">
        <v>645</v>
      </c>
      <c r="C22" s="11">
        <v>59703</v>
      </c>
      <c r="D22" s="11">
        <v>62426</v>
      </c>
      <c r="E22" s="11">
        <v>67689</v>
      </c>
      <c r="F22" s="11">
        <v>75997</v>
      </c>
      <c r="G22" s="11">
        <v>84373</v>
      </c>
      <c r="H22" s="11">
        <v>95016</v>
      </c>
      <c r="I22" s="11">
        <v>107458</v>
      </c>
      <c r="J22" s="11">
        <v>108713</v>
      </c>
      <c r="K22" s="11">
        <v>92113</v>
      </c>
      <c r="L22" s="11">
        <v>74215</v>
      </c>
    </row>
    <row r="24" spans="2:12">
      <c r="C24" s="11"/>
      <c r="D24" s="11"/>
      <c r="E24" s="11"/>
      <c r="F24" s="11"/>
      <c r="G24" s="11"/>
      <c r="H24" s="11"/>
      <c r="I24" s="11"/>
      <c r="J24" s="11"/>
      <c r="K24" s="11"/>
      <c r="L24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8"/>
  <sheetViews>
    <sheetView topLeftCell="B1" zoomScale="125" zoomScaleNormal="125" zoomScalePageLayoutView="125" workbookViewId="0">
      <pane xSplit="17860" topLeftCell="Q1"/>
      <selection activeCell="B7" sqref="B7:B18"/>
      <selection pane="topRight" activeCell="R16" sqref="R16"/>
    </sheetView>
  </sheetViews>
  <sheetFormatPr baseColWidth="10" defaultRowHeight="15" x14ac:dyDescent="0"/>
  <cols>
    <col min="1" max="1" width="5.6640625" customWidth="1"/>
    <col min="2" max="2" width="33.1640625" customWidth="1"/>
  </cols>
  <sheetData>
    <row r="3" spans="2:18">
      <c r="B3" s="12" t="s">
        <v>103</v>
      </c>
    </row>
    <row r="4" spans="2:18">
      <c r="B4" t="s">
        <v>40</v>
      </c>
    </row>
    <row r="6" spans="2:18">
      <c r="B6" t="s">
        <v>205</v>
      </c>
      <c r="C6" s="9">
        <v>1995</v>
      </c>
      <c r="D6" s="9">
        <v>1996</v>
      </c>
      <c r="E6" s="9">
        <v>1997</v>
      </c>
      <c r="F6" s="9">
        <v>1998</v>
      </c>
      <c r="G6" s="9">
        <v>1999</v>
      </c>
      <c r="H6" s="9">
        <v>2000</v>
      </c>
      <c r="I6" s="9">
        <v>2001</v>
      </c>
      <c r="J6" s="9">
        <v>2002</v>
      </c>
      <c r="K6" s="9">
        <v>2003</v>
      </c>
      <c r="L6" s="9">
        <v>2004</v>
      </c>
      <c r="M6" s="9">
        <v>2005</v>
      </c>
      <c r="N6" s="9">
        <v>2006</v>
      </c>
      <c r="O6" s="9">
        <v>2007</v>
      </c>
      <c r="P6" s="9">
        <v>2008</v>
      </c>
      <c r="Q6" s="9">
        <v>2009</v>
      </c>
      <c r="R6" s="9">
        <v>2010</v>
      </c>
    </row>
    <row r="7" spans="2:18">
      <c r="B7" t="s">
        <v>51</v>
      </c>
      <c r="C7" s="11">
        <v>13569.325000000001</v>
      </c>
      <c r="D7" s="11">
        <v>13796</v>
      </c>
      <c r="E7" s="11">
        <v>14293.325000000001</v>
      </c>
      <c r="F7" s="11">
        <v>14932</v>
      </c>
      <c r="G7" s="11">
        <v>15617.025000000001</v>
      </c>
      <c r="H7" s="11">
        <v>16411.474999999999</v>
      </c>
      <c r="I7" s="11">
        <v>16930.599999999999</v>
      </c>
      <c r="J7" s="11">
        <v>17337.574999999997</v>
      </c>
      <c r="K7" s="11">
        <v>17877.575000000001</v>
      </c>
      <c r="L7" s="11">
        <v>18509.8</v>
      </c>
      <c r="M7" s="11">
        <v>19267.275000000001</v>
      </c>
      <c r="N7" s="11">
        <v>20021.974999999999</v>
      </c>
      <c r="O7" s="11">
        <v>20628.525000000001</v>
      </c>
      <c r="P7" s="11">
        <v>20545.924999999999</v>
      </c>
      <c r="Q7" s="11">
        <v>19180.925000000003</v>
      </c>
      <c r="R7" s="11">
        <v>18745.05</v>
      </c>
    </row>
    <row r="8" spans="2:18">
      <c r="B8" t="s">
        <v>10</v>
      </c>
      <c r="C8" s="11">
        <v>11021.975</v>
      </c>
      <c r="D8" s="11">
        <v>11231.625</v>
      </c>
      <c r="E8" s="11">
        <v>11825.099999999999</v>
      </c>
      <c r="F8" s="11">
        <v>12409.65</v>
      </c>
      <c r="G8" s="11">
        <v>13075.525000000001</v>
      </c>
      <c r="H8" s="11">
        <v>13814.650000000001</v>
      </c>
      <c r="I8" s="11">
        <v>14284.625</v>
      </c>
      <c r="J8" s="11">
        <v>14666.2</v>
      </c>
      <c r="K8" s="11">
        <v>15203.724999999999</v>
      </c>
      <c r="L8" s="11">
        <v>15762.800000000001</v>
      </c>
      <c r="M8" s="11">
        <v>16458.075000000001</v>
      </c>
      <c r="N8" s="11">
        <v>17180.224999999999</v>
      </c>
      <c r="O8" s="11">
        <v>17758.900000000001</v>
      </c>
      <c r="P8" s="11">
        <v>17694.625</v>
      </c>
      <c r="Q8" s="11">
        <v>16561.525000000001</v>
      </c>
      <c r="R8" s="11">
        <v>16205.574999999999</v>
      </c>
    </row>
    <row r="9" spans="2:18">
      <c r="B9" t="s">
        <v>188</v>
      </c>
      <c r="C9" s="11">
        <v>14070.9</v>
      </c>
      <c r="D9" s="11">
        <v>14442.9</v>
      </c>
      <c r="E9" s="11">
        <v>14959.75</v>
      </c>
      <c r="F9" s="11">
        <v>15629.15</v>
      </c>
      <c r="G9" s="11">
        <v>16363.175000000001</v>
      </c>
      <c r="H9" s="11">
        <v>17180.224999999999</v>
      </c>
      <c r="I9" s="11">
        <v>17727.075000000001</v>
      </c>
      <c r="J9" s="11">
        <v>18116.825000000001</v>
      </c>
      <c r="K9" s="11">
        <v>18686.2</v>
      </c>
      <c r="L9" s="11">
        <v>19334.074999999997</v>
      </c>
      <c r="M9" s="11">
        <v>20115.099999999999</v>
      </c>
      <c r="N9" s="11">
        <v>20936.3</v>
      </c>
      <c r="O9" s="11">
        <v>21585.075000000001</v>
      </c>
      <c r="P9" s="11">
        <v>21495</v>
      </c>
      <c r="Q9" s="11">
        <v>20077.025000000001</v>
      </c>
      <c r="R9" s="11">
        <v>19621.95</v>
      </c>
    </row>
    <row r="10" spans="2:18">
      <c r="B10" t="s">
        <v>29</v>
      </c>
      <c r="C10" s="11">
        <v>11421.400000000001</v>
      </c>
      <c r="D10" s="11">
        <v>11737.225</v>
      </c>
      <c r="E10" s="11">
        <v>12339.025</v>
      </c>
      <c r="F10" s="11">
        <v>12950.95</v>
      </c>
      <c r="G10" s="11">
        <v>13660.375</v>
      </c>
      <c r="H10" s="11">
        <v>14412.650000000001</v>
      </c>
      <c r="I10" s="11">
        <v>14910.224999999999</v>
      </c>
      <c r="J10" s="11">
        <v>15294.775</v>
      </c>
      <c r="K10" s="11">
        <v>15862.825000000001</v>
      </c>
      <c r="L10" s="11">
        <v>16451.575000000001</v>
      </c>
      <c r="M10" s="11">
        <v>17188.2</v>
      </c>
      <c r="N10" s="11">
        <v>17959.824999999997</v>
      </c>
      <c r="O10" s="11">
        <v>18582.625</v>
      </c>
      <c r="P10" s="11">
        <v>18521.3</v>
      </c>
      <c r="Q10" s="11">
        <v>17340.7</v>
      </c>
      <c r="R10" s="11">
        <v>16967.75</v>
      </c>
    </row>
    <row r="11" spans="2:18">
      <c r="B11" t="s">
        <v>203</v>
      </c>
      <c r="C11" s="11">
        <v>13019.775</v>
      </c>
      <c r="D11" s="11">
        <v>13202.75</v>
      </c>
      <c r="E11" s="11">
        <v>13667.974999999999</v>
      </c>
      <c r="F11" s="11">
        <v>14258.025</v>
      </c>
      <c r="G11" s="11">
        <v>14920.6</v>
      </c>
      <c r="H11" s="11">
        <v>15669.474999999999</v>
      </c>
      <c r="I11" s="11">
        <v>16175.45</v>
      </c>
      <c r="J11" s="11">
        <v>16548.625</v>
      </c>
      <c r="K11" s="11">
        <v>16948.650000000001</v>
      </c>
      <c r="L11" s="11">
        <v>17404.724999999999</v>
      </c>
      <c r="M11" s="11">
        <v>17970.05</v>
      </c>
      <c r="N11" s="11">
        <v>18563.924999999999</v>
      </c>
      <c r="O11" s="11">
        <v>19089.525000000001</v>
      </c>
      <c r="P11" s="11">
        <v>18988.150000000001</v>
      </c>
      <c r="Q11" s="11">
        <v>17732.650000000001</v>
      </c>
      <c r="R11" s="11">
        <v>17315.849999999999</v>
      </c>
    </row>
    <row r="12" spans="2:18">
      <c r="B12" t="s">
        <v>38</v>
      </c>
      <c r="C12" s="11">
        <v>10558.475</v>
      </c>
      <c r="D12" s="11">
        <v>10787.525</v>
      </c>
      <c r="E12" s="11">
        <v>11362.8</v>
      </c>
      <c r="F12" s="11">
        <v>11901.475</v>
      </c>
      <c r="G12" s="11">
        <v>12549.55</v>
      </c>
      <c r="H12" s="11">
        <v>13251.125</v>
      </c>
      <c r="I12" s="11">
        <v>13714.275000000001</v>
      </c>
      <c r="J12" s="11">
        <v>14091.5</v>
      </c>
      <c r="K12" s="11">
        <v>14491.825000000001</v>
      </c>
      <c r="L12" s="11">
        <v>14904.8</v>
      </c>
      <c r="M12" s="11">
        <v>15443.325000000001</v>
      </c>
      <c r="N12" s="11">
        <v>16008.7</v>
      </c>
      <c r="O12" s="11">
        <v>16515.825000000001</v>
      </c>
      <c r="P12" s="11">
        <v>16426.7</v>
      </c>
      <c r="Q12" s="11">
        <v>15348.55</v>
      </c>
      <c r="R12" s="11">
        <v>15009.25</v>
      </c>
    </row>
    <row r="13" spans="2:18">
      <c r="B13" t="s">
        <v>207</v>
      </c>
      <c r="C13" s="11"/>
      <c r="D13" s="11"/>
      <c r="E13" s="11"/>
      <c r="F13" s="11"/>
      <c r="G13" s="11"/>
      <c r="H13" s="11">
        <v>28401148.899999999</v>
      </c>
      <c r="I13" s="11">
        <v>29231750</v>
      </c>
      <c r="J13" s="11">
        <v>29836085</v>
      </c>
      <c r="K13" s="11">
        <v>30494883.600000001</v>
      </c>
      <c r="L13" s="11">
        <v>31273815.100000001</v>
      </c>
      <c r="M13" s="11">
        <v>32133300.399999999</v>
      </c>
      <c r="N13" s="11">
        <v>33146633.700000003</v>
      </c>
      <c r="O13" s="11">
        <v>33757145.700000003</v>
      </c>
      <c r="P13" s="11">
        <v>33830928.5</v>
      </c>
      <c r="Q13" s="11">
        <v>31705415.299999997</v>
      </c>
      <c r="R13" s="11">
        <v>31169282.5</v>
      </c>
    </row>
    <row r="14" spans="2:18">
      <c r="B14" t="s">
        <v>39</v>
      </c>
      <c r="C14" s="11"/>
      <c r="D14" s="11"/>
      <c r="E14" s="11"/>
      <c r="F14" s="11"/>
      <c r="G14" s="11"/>
      <c r="H14" s="11">
        <v>23299203</v>
      </c>
      <c r="I14" s="11">
        <v>24047748.300000004</v>
      </c>
      <c r="J14" s="11">
        <v>24668354.200000003</v>
      </c>
      <c r="K14" s="11">
        <v>25346447.300000001</v>
      </c>
      <c r="L14" s="11">
        <v>26060341.300000001</v>
      </c>
      <c r="M14" s="11">
        <v>26899086.800000004</v>
      </c>
      <c r="N14" s="11">
        <v>27871875.300000001</v>
      </c>
      <c r="O14" s="11">
        <v>28470211.499999996</v>
      </c>
      <c r="P14" s="11">
        <v>28549185.899999999</v>
      </c>
      <c r="Q14" s="11">
        <v>26760757</v>
      </c>
      <c r="R14" s="11">
        <v>26303035.299999997</v>
      </c>
    </row>
    <row r="15" spans="2:18">
      <c r="B15" t="s">
        <v>204</v>
      </c>
      <c r="C15" s="27">
        <f>C11/C9</f>
        <v>0.92529795535466819</v>
      </c>
      <c r="D15" s="27">
        <f t="shared" ref="D15:R15" si="0">D11/D9</f>
        <v>0.91413428051153167</v>
      </c>
      <c r="E15" s="27">
        <f t="shared" si="0"/>
        <v>0.91364996072795324</v>
      </c>
      <c r="F15" s="27">
        <f t="shared" si="0"/>
        <v>0.91227130074252283</v>
      </c>
      <c r="G15" s="27">
        <f t="shared" si="0"/>
        <v>0.911840153270988</v>
      </c>
      <c r="H15" s="27">
        <f t="shared" si="0"/>
        <v>0.91206459752418845</v>
      </c>
      <c r="I15" s="27">
        <f t="shared" si="0"/>
        <v>0.91247145961756237</v>
      </c>
      <c r="J15" s="27">
        <f t="shared" si="0"/>
        <v>0.91343957895492167</v>
      </c>
      <c r="K15" s="27">
        <f t="shared" si="0"/>
        <v>0.90701426721323763</v>
      </c>
      <c r="L15" s="27">
        <f t="shared" si="0"/>
        <v>0.90020986263889025</v>
      </c>
      <c r="M15" s="27">
        <f t="shared" si="0"/>
        <v>0.89336120625798532</v>
      </c>
      <c r="N15" s="27">
        <f t="shared" si="0"/>
        <v>0.88668604290156328</v>
      </c>
      <c r="O15" s="27">
        <f t="shared" si="0"/>
        <v>0.8843853912946793</v>
      </c>
      <c r="P15" s="27">
        <f t="shared" si="0"/>
        <v>0.88337520353570609</v>
      </c>
      <c r="Q15" s="27">
        <f t="shared" si="0"/>
        <v>0.88323095677770991</v>
      </c>
      <c r="R15" s="27">
        <f t="shared" si="0"/>
        <v>0.88247345447317915</v>
      </c>
    </row>
    <row r="16" spans="2:18"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>
      <c r="B17" t="s">
        <v>206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>
      <c r="B18" t="s">
        <v>26</v>
      </c>
      <c r="C18" s="11">
        <v>218486</v>
      </c>
      <c r="D18" s="11">
        <v>232147</v>
      </c>
      <c r="E18" s="11">
        <v>250128</v>
      </c>
      <c r="F18" s="11">
        <v>267155</v>
      </c>
      <c r="G18" s="11">
        <v>287401</v>
      </c>
      <c r="H18" s="11">
        <v>312020</v>
      </c>
      <c r="I18" s="11">
        <v>334625</v>
      </c>
      <c r="J18" s="11">
        <v>355242</v>
      </c>
      <c r="K18" s="11">
        <v>378640</v>
      </c>
      <c r="L18" s="11">
        <v>400953</v>
      </c>
      <c r="M18" s="11">
        <v>430655</v>
      </c>
      <c r="N18" s="11">
        <v>464266</v>
      </c>
      <c r="O18" s="11">
        <v>501904</v>
      </c>
      <c r="P18" s="11">
        <v>531239</v>
      </c>
      <c r="Q18" s="11">
        <v>516673</v>
      </c>
      <c r="R18" s="11">
        <v>508809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1"/>
  <sheetViews>
    <sheetView topLeftCell="A6" zoomScale="125" zoomScaleNormal="125" zoomScalePageLayoutView="125" workbookViewId="0">
      <pane xSplit="17440" topLeftCell="R1"/>
      <selection activeCell="B25" sqref="B25:B29"/>
      <selection pane="topRight" activeCell="P26" sqref="P23:T26"/>
    </sheetView>
  </sheetViews>
  <sheetFormatPr baseColWidth="10" defaultRowHeight="15" x14ac:dyDescent="0"/>
  <cols>
    <col min="1" max="1" width="6.1640625" customWidth="1"/>
    <col min="2" max="2" width="36.83203125" customWidth="1"/>
  </cols>
  <sheetData>
    <row r="3" spans="1:23">
      <c r="B3" s="12" t="s">
        <v>212</v>
      </c>
    </row>
    <row r="4" spans="1:23">
      <c r="B4" t="s">
        <v>44</v>
      </c>
    </row>
    <row r="5" spans="1:23">
      <c r="B5" t="s">
        <v>211</v>
      </c>
    </row>
    <row r="7" spans="1:23">
      <c r="A7" s="9"/>
      <c r="B7" t="s">
        <v>205</v>
      </c>
      <c r="C7" s="9" t="s">
        <v>76</v>
      </c>
      <c r="D7" s="9" t="s">
        <v>77</v>
      </c>
      <c r="E7" s="9" t="s">
        <v>78</v>
      </c>
      <c r="F7" s="9" t="s">
        <v>84</v>
      </c>
      <c r="G7" s="9" t="s">
        <v>85</v>
      </c>
      <c r="H7" s="9" t="s">
        <v>86</v>
      </c>
      <c r="I7" s="9" t="s">
        <v>94</v>
      </c>
      <c r="J7" s="9" t="s">
        <v>95</v>
      </c>
      <c r="K7" s="9" t="s">
        <v>96</v>
      </c>
      <c r="L7" s="9" t="s">
        <v>97</v>
      </c>
      <c r="M7" s="9" t="s">
        <v>98</v>
      </c>
      <c r="N7" s="9" t="s">
        <v>99</v>
      </c>
      <c r="O7" s="9" t="s">
        <v>100</v>
      </c>
      <c r="P7" s="9" t="s">
        <v>104</v>
      </c>
      <c r="Q7" s="9" t="s">
        <v>105</v>
      </c>
      <c r="R7" s="9" t="s">
        <v>106</v>
      </c>
      <c r="S7" s="9" t="s">
        <v>107</v>
      </c>
      <c r="T7" s="9" t="s">
        <v>108</v>
      </c>
      <c r="U7" s="9"/>
      <c r="V7" s="9"/>
      <c r="W7" s="9"/>
    </row>
    <row r="8" spans="1:23">
      <c r="A8" s="9"/>
      <c r="B8" t="s">
        <v>51</v>
      </c>
      <c r="C8" s="11">
        <v>13569.3</v>
      </c>
      <c r="D8" s="11">
        <v>13788.100000000002</v>
      </c>
      <c r="E8" s="11">
        <v>14293.3</v>
      </c>
      <c r="F8" s="11">
        <v>14932.000000000002</v>
      </c>
      <c r="G8" s="11">
        <v>15617.100000000002</v>
      </c>
      <c r="H8" s="11">
        <v>16411.499999999996</v>
      </c>
      <c r="I8" s="11">
        <v>16942.3</v>
      </c>
      <c r="J8" s="11">
        <v>17359.3</v>
      </c>
      <c r="K8" s="11">
        <v>17915.7</v>
      </c>
      <c r="L8" s="11">
        <v>18564.799999999996</v>
      </c>
      <c r="M8" s="11">
        <v>19334.599999999999</v>
      </c>
      <c r="N8" s="11">
        <v>20104.699999999997</v>
      </c>
      <c r="O8" s="11">
        <v>20713.400000000001</v>
      </c>
      <c r="P8" s="11">
        <v>20687.099999999999</v>
      </c>
      <c r="Q8" s="11">
        <v>19344.200000000004</v>
      </c>
      <c r="R8" s="11">
        <v>18917.500000000004</v>
      </c>
      <c r="S8" s="11">
        <v>18563.199999999997</v>
      </c>
      <c r="T8" s="11">
        <v>17778</v>
      </c>
      <c r="U8" s="9"/>
      <c r="V8" s="9"/>
      <c r="W8" s="9"/>
    </row>
    <row r="9" spans="1:23">
      <c r="B9" t="s">
        <v>10</v>
      </c>
      <c r="C9" s="11">
        <v>11021.900000000001</v>
      </c>
      <c r="D9" s="11">
        <v>11233.900000000001</v>
      </c>
      <c r="E9" s="11">
        <v>11825.1</v>
      </c>
      <c r="F9" s="11">
        <v>12409.600000000002</v>
      </c>
      <c r="G9" s="11">
        <v>13075.599999999999</v>
      </c>
      <c r="H9" s="11">
        <v>13814.699999999997</v>
      </c>
      <c r="I9" s="11">
        <v>14306.000000000002</v>
      </c>
      <c r="J9" s="11">
        <v>14707.3</v>
      </c>
      <c r="K9" s="11">
        <v>15270.9</v>
      </c>
      <c r="L9" s="11">
        <v>15857.599999999999</v>
      </c>
      <c r="M9" s="11">
        <v>16579.900000000001</v>
      </c>
      <c r="N9" s="11">
        <v>17326.8</v>
      </c>
      <c r="O9" s="11">
        <v>17920.8</v>
      </c>
      <c r="P9" s="11">
        <v>17911.800000000003</v>
      </c>
      <c r="Q9" s="11">
        <v>16754.399999999998</v>
      </c>
      <c r="R9" s="11">
        <v>16397.100000000002</v>
      </c>
      <c r="S9" s="11">
        <v>16119.2</v>
      </c>
      <c r="T9" s="11">
        <v>15274.800000000001</v>
      </c>
    </row>
    <row r="10" spans="1:23">
      <c r="B10" t="s">
        <v>188</v>
      </c>
      <c r="C10" s="11">
        <v>14070.900000000001</v>
      </c>
      <c r="D10" s="11">
        <v>14442.899999999998</v>
      </c>
      <c r="E10" s="11">
        <v>14959.699999999999</v>
      </c>
      <c r="F10" s="11">
        <v>15629.2</v>
      </c>
      <c r="G10" s="11">
        <v>16363.2</v>
      </c>
      <c r="H10" s="11">
        <v>17180.2</v>
      </c>
      <c r="I10" s="11">
        <v>17748</v>
      </c>
      <c r="J10" s="11">
        <v>18159.2</v>
      </c>
      <c r="K10" s="11">
        <v>18756.8</v>
      </c>
      <c r="L10" s="11">
        <v>19424.8</v>
      </c>
      <c r="M10" s="11">
        <v>20232.2</v>
      </c>
      <c r="N10" s="11">
        <v>21085.7</v>
      </c>
      <c r="O10" s="11">
        <v>21727.100000000002</v>
      </c>
      <c r="P10" s="11">
        <v>21666.3</v>
      </c>
      <c r="Q10" s="11">
        <v>20318.40137827511</v>
      </c>
      <c r="R10" s="11">
        <v>19787.399999999998</v>
      </c>
      <c r="S10" s="11">
        <v>19397.5</v>
      </c>
      <c r="T10" s="11">
        <v>18559.3</v>
      </c>
    </row>
    <row r="11" spans="1:23">
      <c r="B11" t="s">
        <v>29</v>
      </c>
      <c r="C11" s="11">
        <v>11421.4</v>
      </c>
      <c r="D11" s="11">
        <v>11737.199999999999</v>
      </c>
      <c r="E11" s="11">
        <v>12339</v>
      </c>
      <c r="F11" s="11">
        <v>12951</v>
      </c>
      <c r="G11" s="11">
        <v>13660.5</v>
      </c>
      <c r="H11" s="11">
        <v>14412.599999999999</v>
      </c>
      <c r="I11" s="11">
        <v>14941.099999999999</v>
      </c>
      <c r="J11" s="11">
        <v>15349.999999999998</v>
      </c>
      <c r="K11" s="11">
        <v>15946.699999999999</v>
      </c>
      <c r="L11" s="11">
        <v>16562.400000000001</v>
      </c>
      <c r="M11" s="11">
        <v>17332</v>
      </c>
      <c r="N11" s="11">
        <v>18139.000000000004</v>
      </c>
      <c r="O11" s="11">
        <v>18777.199999999997</v>
      </c>
      <c r="P11" s="11">
        <v>18765.100000000002</v>
      </c>
      <c r="Q11" s="11">
        <v>17603.701378275109</v>
      </c>
      <c r="R11" s="11">
        <v>17146.8</v>
      </c>
      <c r="S11" s="11">
        <v>16836.099999999999</v>
      </c>
      <c r="T11" s="11">
        <v>15958.1</v>
      </c>
    </row>
    <row r="12" spans="1:23">
      <c r="B12" t="s">
        <v>213</v>
      </c>
      <c r="C12" s="11">
        <v>13019.800000000001</v>
      </c>
      <c r="D12" s="11">
        <v>13204.9</v>
      </c>
      <c r="E12" s="11">
        <v>13668.000000000004</v>
      </c>
      <c r="F12" s="11">
        <v>14257.999999999998</v>
      </c>
      <c r="G12" s="11">
        <v>14920.600000000002</v>
      </c>
      <c r="H12" s="11">
        <v>15669.5</v>
      </c>
      <c r="I12" s="11">
        <v>16197.100000000002</v>
      </c>
      <c r="J12" s="11">
        <v>16576.7</v>
      </c>
      <c r="K12" s="11">
        <v>17004.899999999998</v>
      </c>
      <c r="L12" s="11">
        <v>17490.399999999998</v>
      </c>
      <c r="M12" s="11">
        <v>18096.599999999999</v>
      </c>
      <c r="N12" s="11">
        <v>18726.099999999999</v>
      </c>
      <c r="O12" s="11">
        <v>19283.400000000005</v>
      </c>
      <c r="P12" s="11">
        <v>19247.5</v>
      </c>
      <c r="Q12" s="11">
        <v>18050.515703628473</v>
      </c>
      <c r="R12" s="11">
        <v>17630.900000000001</v>
      </c>
      <c r="S12" s="11">
        <v>17238.099999999999</v>
      </c>
      <c r="T12" s="11">
        <v>16413.900000000001</v>
      </c>
    </row>
    <row r="13" spans="1:23">
      <c r="B13" t="s">
        <v>30</v>
      </c>
      <c r="C13" s="11">
        <v>10558.5</v>
      </c>
      <c r="D13" s="11">
        <v>10789.699999999999</v>
      </c>
      <c r="E13" s="11">
        <v>11362.7</v>
      </c>
      <c r="F13" s="11">
        <v>11901.5</v>
      </c>
      <c r="G13" s="11">
        <v>12549.6</v>
      </c>
      <c r="H13" s="11">
        <v>13251.2</v>
      </c>
      <c r="I13" s="11">
        <v>13734.300000000001</v>
      </c>
      <c r="J13" s="11">
        <v>14116.4</v>
      </c>
      <c r="K13" s="11">
        <v>14543.3</v>
      </c>
      <c r="L13" s="11">
        <v>14983.899999999998</v>
      </c>
      <c r="M13" s="11">
        <v>15558</v>
      </c>
      <c r="N13" s="11">
        <v>16160.599999999999</v>
      </c>
      <c r="O13" s="11">
        <v>16697.7</v>
      </c>
      <c r="P13" s="11">
        <v>16663.2</v>
      </c>
      <c r="Q13" s="11">
        <v>15611.415703628474</v>
      </c>
      <c r="R13" s="11">
        <v>15254.199999999999</v>
      </c>
      <c r="S13" s="11">
        <v>14941.000000000002</v>
      </c>
      <c r="T13" s="11">
        <v>14078.2</v>
      </c>
    </row>
    <row r="14" spans="1:23">
      <c r="B14" t="s">
        <v>214</v>
      </c>
      <c r="C14" s="11">
        <v>23514493.699999999</v>
      </c>
      <c r="D14" s="11">
        <v>23846269</v>
      </c>
      <c r="E14" s="11">
        <v>24704463.700000003</v>
      </c>
      <c r="F14" s="11">
        <v>25856858.600000001</v>
      </c>
      <c r="G14" s="11">
        <v>27049908.5</v>
      </c>
      <c r="H14" s="11">
        <v>28401148.900000002</v>
      </c>
      <c r="I14" s="11">
        <v>29417428.200000003</v>
      </c>
      <c r="J14" s="11">
        <v>30101519.199999996</v>
      </c>
      <c r="K14" s="11">
        <v>30804230.200000007</v>
      </c>
      <c r="L14" s="11">
        <v>31643224.399999995</v>
      </c>
      <c r="M14" s="11">
        <v>32594791.299999997</v>
      </c>
      <c r="N14" s="11">
        <v>33633184.399999999</v>
      </c>
      <c r="O14" s="11">
        <v>34342808.000000007</v>
      </c>
      <c r="P14" s="11">
        <v>34397218.900000006</v>
      </c>
      <c r="Q14" s="11">
        <v>32307094.900000002</v>
      </c>
      <c r="R14" s="11">
        <v>31649745.600000001</v>
      </c>
      <c r="S14" s="11">
        <v>31159487.100000001</v>
      </c>
      <c r="T14" s="11">
        <v>29623049.199999999</v>
      </c>
    </row>
    <row r="15" spans="1:23">
      <c r="B15" t="s">
        <v>215</v>
      </c>
      <c r="C15" s="11">
        <v>18384954.800000001</v>
      </c>
      <c r="D15" s="11">
        <v>18810322.899999999</v>
      </c>
      <c r="E15" s="11">
        <v>19852460.199999999</v>
      </c>
      <c r="F15" s="11">
        <v>20871513.899999999</v>
      </c>
      <c r="G15" s="11">
        <v>22043548.099999998</v>
      </c>
      <c r="H15" s="11">
        <v>23299203.000000004</v>
      </c>
      <c r="I15" s="11">
        <v>24231355.200000003</v>
      </c>
      <c r="J15" s="11">
        <v>24934112.899999999</v>
      </c>
      <c r="K15" s="11">
        <v>25663351.099999998</v>
      </c>
      <c r="L15" s="11">
        <v>26427959.600000001</v>
      </c>
      <c r="M15" s="11">
        <v>27346567.800000001</v>
      </c>
      <c r="N15" s="11">
        <v>28349031.099999994</v>
      </c>
      <c r="O15" s="11">
        <v>29045752.300000001</v>
      </c>
      <c r="P15" s="11">
        <v>29096749.200000003</v>
      </c>
      <c r="Q15" s="11">
        <v>27346878.5</v>
      </c>
      <c r="R15" s="11">
        <v>26788196.5</v>
      </c>
      <c r="S15" s="11">
        <v>26405233.300000001</v>
      </c>
      <c r="T15" s="11">
        <v>24830916.800000001</v>
      </c>
    </row>
    <row r="16" spans="1:23">
      <c r="B16" t="s">
        <v>184</v>
      </c>
      <c r="C16" s="27">
        <f>C12/C10</f>
        <v>0.9252997320711539</v>
      </c>
      <c r="D16" s="27">
        <f t="shared" ref="D16:T16" si="0">D12/D10</f>
        <v>0.91428314258216847</v>
      </c>
      <c r="E16" s="27">
        <f t="shared" si="0"/>
        <v>0.91365468558861507</v>
      </c>
      <c r="F16" s="27">
        <f t="shared" si="0"/>
        <v>0.91226678268881312</v>
      </c>
      <c r="G16" s="27">
        <f t="shared" si="0"/>
        <v>0.9118387601447151</v>
      </c>
      <c r="H16" s="27">
        <f t="shared" si="0"/>
        <v>0.91206737989080444</v>
      </c>
      <c r="I16" s="27">
        <f t="shared" si="0"/>
        <v>0.91261550597250407</v>
      </c>
      <c r="J16" s="27">
        <f t="shared" si="0"/>
        <v>0.9128540904885678</v>
      </c>
      <c r="K16" s="27">
        <f t="shared" si="0"/>
        <v>0.90659920668770788</v>
      </c>
      <c r="L16" s="27">
        <f t="shared" si="0"/>
        <v>0.90041596309871907</v>
      </c>
      <c r="M16" s="27">
        <f t="shared" si="0"/>
        <v>0.89444548788564748</v>
      </c>
      <c r="N16" s="27">
        <f t="shared" si="0"/>
        <v>0.88809477513196133</v>
      </c>
      <c r="O16" s="27">
        <f t="shared" si="0"/>
        <v>0.88752755775045922</v>
      </c>
      <c r="P16" s="27">
        <f t="shared" si="0"/>
        <v>0.88836118765086802</v>
      </c>
      <c r="Q16" s="27">
        <f t="shared" si="0"/>
        <v>0.88838267182419617</v>
      </c>
      <c r="R16" s="27">
        <f t="shared" si="0"/>
        <v>0.89101650545296518</v>
      </c>
      <c r="S16" s="27">
        <f t="shared" si="0"/>
        <v>0.8886763758216264</v>
      </c>
      <c r="T16" s="27">
        <f t="shared" si="0"/>
        <v>0.88440296778434546</v>
      </c>
    </row>
    <row r="17" spans="2:20">
      <c r="B17" s="14" t="s">
        <v>216</v>
      </c>
      <c r="C17" s="28">
        <f>(C14/C12)/52</f>
        <v>34.731854707681904</v>
      </c>
      <c r="D17" s="28">
        <f t="shared" ref="D17:T17" si="1">(D14/D12)/52</f>
        <v>34.728176370426596</v>
      </c>
      <c r="E17" s="28">
        <f t="shared" si="1"/>
        <v>34.758987444001704</v>
      </c>
      <c r="F17" s="28">
        <f t="shared" si="1"/>
        <v>34.874967090000766</v>
      </c>
      <c r="G17" s="28">
        <f t="shared" si="1"/>
        <v>34.863916201555099</v>
      </c>
      <c r="H17" s="28">
        <f t="shared" si="1"/>
        <v>34.85599032417214</v>
      </c>
      <c r="I17" s="28">
        <f t="shared" si="1"/>
        <v>34.927226051387166</v>
      </c>
      <c r="J17" s="28">
        <f t="shared" si="1"/>
        <v>34.92102585139196</v>
      </c>
      <c r="K17" s="28">
        <f t="shared" si="1"/>
        <v>34.836373181123825</v>
      </c>
      <c r="L17" s="28">
        <f t="shared" si="1"/>
        <v>34.791859886214503</v>
      </c>
      <c r="M17" s="28">
        <f t="shared" si="1"/>
        <v>34.637606490466972</v>
      </c>
      <c r="N17" s="28">
        <f t="shared" si="1"/>
        <v>34.539600220671026</v>
      </c>
      <c r="O17" s="28">
        <f t="shared" si="1"/>
        <v>34.24907513118098</v>
      </c>
      <c r="P17" s="28">
        <f t="shared" si="1"/>
        <v>34.367319332181005</v>
      </c>
      <c r="Q17" s="28">
        <f t="shared" si="1"/>
        <v>34.419531094813607</v>
      </c>
      <c r="R17" s="28">
        <f t="shared" si="1"/>
        <v>34.521717770854231</v>
      </c>
      <c r="S17" s="28">
        <f t="shared" si="1"/>
        <v>34.76142415749014</v>
      </c>
      <c r="T17" s="28">
        <f t="shared" si="1"/>
        <v>34.706804785999857</v>
      </c>
    </row>
    <row r="18" spans="2:20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>
      <c r="B19" t="s">
        <v>206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>
      <c r="B20" t="s">
        <v>12</v>
      </c>
      <c r="C20" s="11">
        <v>218492</v>
      </c>
      <c r="D20" s="11">
        <v>232195</v>
      </c>
      <c r="E20" s="11">
        <v>250153</v>
      </c>
      <c r="F20" s="11">
        <v>267173</v>
      </c>
      <c r="G20" s="11">
        <v>287425</v>
      </c>
      <c r="H20" s="11">
        <v>312176</v>
      </c>
      <c r="I20" s="11">
        <v>334891</v>
      </c>
      <c r="J20" s="11">
        <v>355834</v>
      </c>
      <c r="K20" s="11">
        <v>379194</v>
      </c>
      <c r="L20" s="11">
        <v>401995</v>
      </c>
      <c r="M20" s="11">
        <v>432035</v>
      </c>
      <c r="N20" s="11">
        <v>466109</v>
      </c>
      <c r="O20" s="11">
        <v>504148</v>
      </c>
      <c r="P20" s="11">
        <v>537643</v>
      </c>
      <c r="Q20" s="11">
        <v>524658</v>
      </c>
      <c r="R20" s="11">
        <v>514824</v>
      </c>
      <c r="S20" s="11">
        <v>510968</v>
      </c>
      <c r="T20" s="11">
        <v>482607</v>
      </c>
    </row>
    <row r="21" spans="2:20">
      <c r="B21" t="s">
        <v>194</v>
      </c>
      <c r="C21" s="11">
        <v>411885</v>
      </c>
      <c r="D21" s="11">
        <v>435318</v>
      </c>
      <c r="E21" s="11">
        <v>460939</v>
      </c>
      <c r="F21" s="11">
        <v>490757</v>
      </c>
      <c r="G21" s="11">
        <v>524189</v>
      </c>
      <c r="H21" s="11">
        <v>569598</v>
      </c>
      <c r="I21" s="11">
        <v>617477</v>
      </c>
      <c r="J21" s="11">
        <v>661699</v>
      </c>
      <c r="K21" s="11">
        <v>707134</v>
      </c>
      <c r="L21" s="11">
        <v>756365</v>
      </c>
      <c r="M21" s="11">
        <v>812474</v>
      </c>
      <c r="N21" s="11">
        <v>876606</v>
      </c>
      <c r="O21" s="11">
        <v>945990</v>
      </c>
      <c r="P21" s="11">
        <v>997029</v>
      </c>
      <c r="Q21" s="11">
        <v>972192</v>
      </c>
      <c r="R21" s="11">
        <v>954810</v>
      </c>
      <c r="S21" s="11">
        <v>959762</v>
      </c>
      <c r="T21" s="11">
        <v>944219</v>
      </c>
    </row>
    <row r="22" spans="2:20">
      <c r="B22" t="s">
        <v>217</v>
      </c>
      <c r="C22" s="30"/>
      <c r="D22" s="30"/>
      <c r="E22" s="30"/>
      <c r="F22" s="30"/>
      <c r="G22" s="30"/>
      <c r="H22" s="30">
        <v>78.64885870270524</v>
      </c>
      <c r="I22" s="30">
        <v>81.589916589789851</v>
      </c>
      <c r="J22" s="30">
        <v>83.731285722978839</v>
      </c>
      <c r="K22" s="30">
        <v>86.015709458177056</v>
      </c>
      <c r="L22" s="30">
        <v>88.646172308263573</v>
      </c>
      <c r="M22" s="30">
        <v>91.565279106809143</v>
      </c>
      <c r="N22" s="30">
        <v>95.372488025231419</v>
      </c>
      <c r="O22" s="30">
        <v>98.97912313614377</v>
      </c>
      <c r="P22" s="30">
        <v>100</v>
      </c>
      <c r="Q22" s="30">
        <v>96.309535630357786</v>
      </c>
      <c r="R22" s="30">
        <v>96.146574830318343</v>
      </c>
      <c r="S22" s="30">
        <v>96.759417232908731</v>
      </c>
      <c r="T22" s="30">
        <v>95.458486877285722</v>
      </c>
    </row>
    <row r="23" spans="2:20">
      <c r="B23" t="s">
        <v>218</v>
      </c>
      <c r="H23" s="11">
        <f>$P$21*H22/100</f>
        <v>784151.92943499505</v>
      </c>
      <c r="I23" s="11">
        <f t="shared" ref="I23:T23" si="2">$P$21*I22/100</f>
        <v>813475.12947601592</v>
      </c>
      <c r="J23" s="11">
        <f t="shared" si="2"/>
        <v>834825.20073095872</v>
      </c>
      <c r="K23" s="11">
        <f t="shared" si="2"/>
        <v>857601.56785376812</v>
      </c>
      <c r="L23" s="11">
        <f t="shared" si="2"/>
        <v>883828.0453033573</v>
      </c>
      <c r="M23" s="11">
        <f t="shared" si="2"/>
        <v>912932.38662582811</v>
      </c>
      <c r="N23" s="11">
        <f t="shared" si="2"/>
        <v>950891.36363308458</v>
      </c>
      <c r="O23" s="11">
        <f t="shared" si="2"/>
        <v>986850.56161306286</v>
      </c>
      <c r="P23" s="11">
        <f t="shared" si="2"/>
        <v>997029</v>
      </c>
      <c r="Q23" s="11">
        <f t="shared" si="2"/>
        <v>960234</v>
      </c>
      <c r="R23" s="11">
        <f t="shared" si="2"/>
        <v>958609.23356497462</v>
      </c>
      <c r="S23" s="11">
        <f t="shared" si="2"/>
        <v>964719.4500430976</v>
      </c>
      <c r="T23" s="11">
        <f t="shared" si="2"/>
        <v>951748.79712773312</v>
      </c>
    </row>
    <row r="24" spans="2:20">
      <c r="B24" t="s">
        <v>219</v>
      </c>
      <c r="H24" s="31">
        <f>H21/H23</f>
        <v>0.72638729641386257</v>
      </c>
      <c r="I24" s="31">
        <f t="shared" ref="I24:T24" si="3">I21/I23</f>
        <v>0.75906069850929025</v>
      </c>
      <c r="J24" s="31">
        <f t="shared" si="3"/>
        <v>0.79261981959891437</v>
      </c>
      <c r="K24" s="31">
        <f t="shared" si="3"/>
        <v>0.82454839928717949</v>
      </c>
      <c r="L24" s="31">
        <f t="shared" si="3"/>
        <v>0.85578298179075318</v>
      </c>
      <c r="M24" s="31">
        <f t="shared" si="3"/>
        <v>0.88996075930976726</v>
      </c>
      <c r="N24" s="31">
        <f t="shared" si="3"/>
        <v>0.92187818033254465</v>
      </c>
      <c r="O24" s="31">
        <f t="shared" si="3"/>
        <v>0.95859498570252222</v>
      </c>
      <c r="P24" s="31">
        <f t="shared" si="3"/>
        <v>1</v>
      </c>
      <c r="Q24" s="31">
        <f t="shared" si="3"/>
        <v>1.0124532145289586</v>
      </c>
      <c r="R24" s="31">
        <f t="shared" si="3"/>
        <v>0.99603672337804883</v>
      </c>
      <c r="S24" s="31">
        <f t="shared" si="3"/>
        <v>0.9948612521050797</v>
      </c>
      <c r="T24" s="31">
        <f t="shared" si="3"/>
        <v>0.99208846162931108</v>
      </c>
    </row>
    <row r="25" spans="2:20">
      <c r="B25" s="44" t="s">
        <v>642</v>
      </c>
      <c r="C25" s="11"/>
      <c r="D25" s="11"/>
      <c r="E25" s="11"/>
      <c r="F25" s="11"/>
      <c r="G25" s="11"/>
      <c r="H25" s="11">
        <v>629907</v>
      </c>
      <c r="I25" s="11">
        <v>680397</v>
      </c>
      <c r="J25" s="11">
        <v>729258</v>
      </c>
      <c r="K25" s="11">
        <v>783082</v>
      </c>
      <c r="L25" s="11">
        <v>841294</v>
      </c>
      <c r="M25" s="11">
        <v>909298</v>
      </c>
      <c r="N25" s="11">
        <v>985547</v>
      </c>
      <c r="O25" s="11">
        <v>1053161</v>
      </c>
      <c r="P25" s="11">
        <v>1087788</v>
      </c>
      <c r="Q25" s="11">
        <v>1046894</v>
      </c>
      <c r="R25" s="11">
        <v>1045620</v>
      </c>
      <c r="S25" s="11">
        <v>1046327</v>
      </c>
      <c r="T25" s="11">
        <v>1029279</v>
      </c>
    </row>
    <row r="26" spans="2:20">
      <c r="B26" s="44" t="s">
        <v>646</v>
      </c>
      <c r="C26" s="11"/>
      <c r="D26" s="11"/>
      <c r="E26" s="11"/>
      <c r="F26" s="11"/>
      <c r="G26" s="11"/>
      <c r="H26" s="28">
        <v>78.38650199150662</v>
      </c>
      <c r="I26" s="28">
        <v>81.262840255776879</v>
      </c>
      <c r="J26" s="28">
        <v>83.465211480688993</v>
      </c>
      <c r="K26" s="28">
        <v>86.043820443031436</v>
      </c>
      <c r="L26" s="28">
        <v>88.848247602853135</v>
      </c>
      <c r="M26" s="28">
        <v>92.032254403066176</v>
      </c>
      <c r="N26" s="28">
        <v>95.783692885774428</v>
      </c>
      <c r="O26" s="28">
        <v>99.11618443144431</v>
      </c>
      <c r="P26" s="28">
        <v>100</v>
      </c>
      <c r="Q26" s="28">
        <v>96.16763560546724</v>
      </c>
      <c r="R26" s="28">
        <v>95.974086680532423</v>
      </c>
      <c r="S26" s="28">
        <v>96.02236652368191</v>
      </c>
      <c r="T26" s="28">
        <v>94.446201381193717</v>
      </c>
    </row>
    <row r="27" spans="2:20">
      <c r="B27" s="44" t="s">
        <v>648</v>
      </c>
      <c r="C27" s="11"/>
      <c r="D27" s="11"/>
      <c r="E27" s="11"/>
      <c r="F27" s="11"/>
      <c r="G27" s="11"/>
      <c r="H27" s="11">
        <f>$P25*H26/100</f>
        <v>852678.96228337009</v>
      </c>
      <c r="I27" s="11">
        <f t="shared" ref="I27:T27" si="4">$P25*I26/100</f>
        <v>883967.42476151022</v>
      </c>
      <c r="J27" s="11">
        <f t="shared" si="4"/>
        <v>907924.55466155719</v>
      </c>
      <c r="K27" s="11">
        <f t="shared" si="4"/>
        <v>935974.35352084273</v>
      </c>
      <c r="L27" s="11">
        <f t="shared" si="4"/>
        <v>966480.57563412411</v>
      </c>
      <c r="M27" s="11">
        <f t="shared" si="4"/>
        <v>1001115.8195260256</v>
      </c>
      <c r="N27" s="11">
        <f t="shared" si="4"/>
        <v>1041923.5171683079</v>
      </c>
      <c r="O27" s="11">
        <f t="shared" si="4"/>
        <v>1078173.9603031194</v>
      </c>
      <c r="P27" s="11">
        <f t="shared" si="4"/>
        <v>1087788</v>
      </c>
      <c r="Q27" s="11">
        <f t="shared" si="4"/>
        <v>1046100</v>
      </c>
      <c r="R27" s="11">
        <f t="shared" si="4"/>
        <v>1043994.5980204301</v>
      </c>
      <c r="S27" s="11">
        <f t="shared" si="4"/>
        <v>1044519.780360629</v>
      </c>
      <c r="T27" s="11">
        <f t="shared" si="4"/>
        <v>1027374.4450804596</v>
      </c>
    </row>
    <row r="28" spans="2:20">
      <c r="B28" s="44" t="s">
        <v>644</v>
      </c>
      <c r="C28" s="11"/>
      <c r="D28" s="11"/>
      <c r="E28" s="11"/>
      <c r="F28" s="11"/>
      <c r="G28" s="11"/>
      <c r="H28" s="26">
        <f>H25/H27</f>
        <v>0.73873876084990531</v>
      </c>
      <c r="I28" s="26">
        <f t="shared" ref="I28:T28" si="5">I25/I27</f>
        <v>0.76970822786096171</v>
      </c>
      <c r="J28" s="26">
        <f t="shared" si="5"/>
        <v>0.80321431583248903</v>
      </c>
      <c r="K28" s="26">
        <f t="shared" si="5"/>
        <v>0.83664899262922154</v>
      </c>
      <c r="L28" s="26">
        <f t="shared" si="5"/>
        <v>0.87047171066838347</v>
      </c>
      <c r="M28" s="26">
        <f t="shared" si="5"/>
        <v>0.90828451839918345</v>
      </c>
      <c r="N28" s="26">
        <f t="shared" si="5"/>
        <v>0.9458918853069701</v>
      </c>
      <c r="O28" s="26">
        <f t="shared" si="5"/>
        <v>0.97680062659268152</v>
      </c>
      <c r="P28" s="26">
        <f t="shared" si="5"/>
        <v>1</v>
      </c>
      <c r="Q28" s="26">
        <f t="shared" si="5"/>
        <v>1.0007590096549086</v>
      </c>
      <c r="R28" s="26">
        <f t="shared" si="5"/>
        <v>1.0015569065037806</v>
      </c>
      <c r="S28" s="26">
        <f t="shared" si="5"/>
        <v>1.0017301918770243</v>
      </c>
      <c r="T28" s="26">
        <f t="shared" si="5"/>
        <v>1.0018538079554735</v>
      </c>
    </row>
    <row r="29" spans="2:20">
      <c r="B29" s="44" t="s">
        <v>645</v>
      </c>
      <c r="C29" s="11"/>
      <c r="D29" s="11"/>
      <c r="E29" s="11"/>
      <c r="F29" s="11"/>
      <c r="G29" s="11"/>
      <c r="H29" s="11">
        <v>60309</v>
      </c>
      <c r="I29" s="11">
        <v>62920</v>
      </c>
      <c r="J29" s="11">
        <v>67559</v>
      </c>
      <c r="K29" s="11">
        <v>75948</v>
      </c>
      <c r="L29" s="11">
        <v>84929</v>
      </c>
      <c r="M29" s="11">
        <v>96824</v>
      </c>
      <c r="N29" s="11">
        <v>108941</v>
      </c>
      <c r="O29" s="11">
        <v>107171</v>
      </c>
      <c r="P29" s="11">
        <v>90759</v>
      </c>
      <c r="Q29" s="11">
        <v>74702</v>
      </c>
      <c r="R29" s="11">
        <v>90810</v>
      </c>
      <c r="S29" s="11">
        <v>86565</v>
      </c>
      <c r="T29" s="11">
        <v>85060</v>
      </c>
    </row>
    <row r="30" spans="2:20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2:20">
      <c r="H31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9"/>
  <sheetViews>
    <sheetView zoomScale="125" zoomScaleNormal="125" zoomScalePageLayoutView="125" workbookViewId="0">
      <pane xSplit="15480" topLeftCell="R1"/>
      <selection activeCell="B6" sqref="B6:U17"/>
      <selection pane="topRight" activeCell="V20" sqref="V20"/>
    </sheetView>
  </sheetViews>
  <sheetFormatPr baseColWidth="10" defaultRowHeight="15" x14ac:dyDescent="0"/>
  <cols>
    <col min="1" max="1" width="5.1640625" customWidth="1"/>
    <col min="2" max="2" width="29.6640625" customWidth="1"/>
  </cols>
  <sheetData>
    <row r="3" spans="2:21">
      <c r="B3" s="12" t="s">
        <v>109</v>
      </c>
    </row>
    <row r="4" spans="2:21">
      <c r="B4" t="s">
        <v>47</v>
      </c>
    </row>
    <row r="6" spans="2:21">
      <c r="B6" t="s">
        <v>232</v>
      </c>
      <c r="C6" s="18">
        <v>1995</v>
      </c>
      <c r="D6" s="18">
        <v>1996</v>
      </c>
      <c r="E6" s="18">
        <v>1997</v>
      </c>
      <c r="F6" s="18">
        <v>1998</v>
      </c>
      <c r="G6" s="18">
        <v>1999</v>
      </c>
      <c r="H6" s="18">
        <v>2000</v>
      </c>
      <c r="I6" s="18">
        <v>2001</v>
      </c>
      <c r="J6" s="18">
        <v>2002</v>
      </c>
      <c r="K6" s="18">
        <v>2003</v>
      </c>
      <c r="L6" s="18">
        <v>2004</v>
      </c>
      <c r="M6" s="18">
        <v>2005</v>
      </c>
      <c r="N6" s="18">
        <v>2006</v>
      </c>
      <c r="O6" s="18">
        <v>2007</v>
      </c>
      <c r="P6" s="18">
        <v>2008</v>
      </c>
      <c r="Q6" s="18">
        <v>2009</v>
      </c>
      <c r="R6" s="18">
        <v>2010</v>
      </c>
      <c r="S6" s="18">
        <v>2011</v>
      </c>
      <c r="T6" s="18">
        <v>2012</v>
      </c>
      <c r="U6" s="18">
        <v>2013</v>
      </c>
    </row>
    <row r="7" spans="2:21">
      <c r="B7" t="s">
        <v>79</v>
      </c>
      <c r="C7" s="11">
        <v>13844.55</v>
      </c>
      <c r="D7" s="11">
        <v>14044.9</v>
      </c>
      <c r="E7" s="11">
        <v>14570.175000000001</v>
      </c>
      <c r="F7" s="11">
        <v>15208.9</v>
      </c>
      <c r="G7" s="11">
        <v>15900.9</v>
      </c>
      <c r="H7" s="11">
        <v>16691.074999999997</v>
      </c>
      <c r="I7" s="11">
        <v>17247.850000000002</v>
      </c>
      <c r="J7" s="11">
        <v>17693.075000000001</v>
      </c>
      <c r="K7" s="11">
        <v>18281.875</v>
      </c>
      <c r="L7" s="11">
        <v>18970.125</v>
      </c>
      <c r="M7" s="11">
        <v>19784.050000000003</v>
      </c>
      <c r="N7" s="11">
        <v>20609.275000000001</v>
      </c>
      <c r="O7" s="11">
        <v>21284.85</v>
      </c>
      <c r="P7" s="11">
        <v>21324</v>
      </c>
      <c r="Q7" s="11">
        <v>19986.725000000002</v>
      </c>
      <c r="R7" s="11">
        <v>19639.550000000003</v>
      </c>
      <c r="S7" s="11">
        <v>19140.875</v>
      </c>
      <c r="T7" s="11">
        <v>18430.325000000001</v>
      </c>
      <c r="U7" s="11">
        <v>17947.649999999998</v>
      </c>
    </row>
    <row r="8" spans="2:21">
      <c r="B8" t="s">
        <v>10</v>
      </c>
      <c r="C8" s="11">
        <v>11021.85</v>
      </c>
      <c r="D8" s="11">
        <v>11233.825000000001</v>
      </c>
      <c r="E8" s="11">
        <v>11825.25</v>
      </c>
      <c r="F8" s="11">
        <v>12409.600000000002</v>
      </c>
      <c r="G8" s="11">
        <v>13075.625</v>
      </c>
      <c r="H8" s="11">
        <v>13814.725</v>
      </c>
      <c r="I8" s="11">
        <v>14306.025000000001</v>
      </c>
      <c r="J8" s="11">
        <v>14707.3</v>
      </c>
      <c r="K8" s="11">
        <v>15270.924999999999</v>
      </c>
      <c r="L8" s="11">
        <v>15857.625</v>
      </c>
      <c r="M8" s="11">
        <v>16579.924999999999</v>
      </c>
      <c r="N8" s="11">
        <v>17326.825000000001</v>
      </c>
      <c r="O8" s="11">
        <v>17920.75</v>
      </c>
      <c r="P8" s="11">
        <v>17911.775000000001</v>
      </c>
      <c r="Q8" s="11">
        <v>16754.424999999999</v>
      </c>
      <c r="R8" s="11">
        <v>16397.125</v>
      </c>
      <c r="S8" s="11">
        <v>16119.174999999999</v>
      </c>
      <c r="T8" s="11">
        <v>15274.875</v>
      </c>
      <c r="U8" s="11">
        <v>14729</v>
      </c>
    </row>
    <row r="9" spans="2:21">
      <c r="B9" t="s">
        <v>182</v>
      </c>
      <c r="C9" s="11">
        <v>14359.349999999999</v>
      </c>
      <c r="D9" s="11">
        <v>14719.725</v>
      </c>
      <c r="E9" s="11">
        <v>15255.949999999999</v>
      </c>
      <c r="F9" s="11">
        <v>15926.775000000001</v>
      </c>
      <c r="G9" s="11">
        <v>16664.974999999999</v>
      </c>
      <c r="H9" s="11">
        <v>17485.25</v>
      </c>
      <c r="I9" s="11">
        <v>18058.850000000002</v>
      </c>
      <c r="J9" s="11">
        <v>18482.099999999999</v>
      </c>
      <c r="K9" s="11">
        <v>19080.174999999999</v>
      </c>
      <c r="L9" s="11">
        <v>19769.7</v>
      </c>
      <c r="M9" s="11">
        <v>20600.95</v>
      </c>
      <c r="N9" s="11">
        <v>21486.774999999998</v>
      </c>
      <c r="O9" s="11">
        <v>22170.799999999999</v>
      </c>
      <c r="P9" s="11">
        <v>22161.625</v>
      </c>
      <c r="Q9" s="11">
        <v>20811.474999999999</v>
      </c>
      <c r="R9" s="11">
        <v>20338.875</v>
      </c>
      <c r="S9" s="11">
        <v>19828.050000000003</v>
      </c>
      <c r="T9" s="11">
        <v>19039.599999999999</v>
      </c>
      <c r="U9" s="11">
        <v>18602.8</v>
      </c>
    </row>
    <row r="10" spans="2:21">
      <c r="B10" t="s">
        <v>29</v>
      </c>
      <c r="C10" s="11">
        <v>11421.249999999998</v>
      </c>
      <c r="D10" s="11">
        <v>11737.25</v>
      </c>
      <c r="E10" s="11">
        <v>12339.05</v>
      </c>
      <c r="F10" s="11">
        <v>12951.1</v>
      </c>
      <c r="G10" s="11">
        <v>13660.5</v>
      </c>
      <c r="H10" s="11">
        <v>14412.625</v>
      </c>
      <c r="I10" s="11">
        <v>14941.075000000001</v>
      </c>
      <c r="J10" s="11">
        <v>15349.975</v>
      </c>
      <c r="K10" s="11">
        <v>15946.674999999999</v>
      </c>
      <c r="L10" s="11">
        <v>16562.424999999999</v>
      </c>
      <c r="M10" s="11">
        <v>17332</v>
      </c>
      <c r="N10" s="11">
        <v>18139</v>
      </c>
      <c r="O10" s="11">
        <v>18777.175000000003</v>
      </c>
      <c r="P10" s="11">
        <v>18765.100000000002</v>
      </c>
      <c r="Q10" s="11">
        <v>17603.650000000001</v>
      </c>
      <c r="R10" s="11">
        <v>17146.825000000001</v>
      </c>
      <c r="S10" s="11">
        <v>16836.099999999999</v>
      </c>
      <c r="T10" s="11">
        <v>15958.025000000001</v>
      </c>
      <c r="U10" s="11">
        <v>15438.525000000001</v>
      </c>
    </row>
    <row r="11" spans="2:21">
      <c r="B11" t="s">
        <v>240</v>
      </c>
      <c r="C11" s="11">
        <v>13284.9</v>
      </c>
      <c r="D11" s="11">
        <v>13450.425000000001</v>
      </c>
      <c r="E11" s="11">
        <v>13927.775000000001</v>
      </c>
      <c r="F11" s="11">
        <v>14517.05</v>
      </c>
      <c r="G11" s="11">
        <v>15186.550000000001</v>
      </c>
      <c r="H11" s="11">
        <v>15923.599999999999</v>
      </c>
      <c r="I11" s="11">
        <v>16481.674999999999</v>
      </c>
      <c r="J11" s="11">
        <v>16893.625</v>
      </c>
      <c r="K11" s="11">
        <v>17379.174999999999</v>
      </c>
      <c r="L11" s="11">
        <v>17869.375</v>
      </c>
      <c r="M11" s="11">
        <v>18513.349999999999</v>
      </c>
      <c r="N11" s="11">
        <v>19192.675000000003</v>
      </c>
      <c r="O11" s="11">
        <v>19812.275000000001</v>
      </c>
      <c r="P11" s="11">
        <v>19849.824999999997</v>
      </c>
      <c r="Q11" s="11">
        <v>18642.175000000003</v>
      </c>
      <c r="R11" s="11">
        <v>18148.050000000003</v>
      </c>
      <c r="S11" s="11">
        <v>17685.224999999999</v>
      </c>
      <c r="T11" s="11">
        <v>16901.875</v>
      </c>
      <c r="U11" s="11">
        <v>16350.875</v>
      </c>
    </row>
    <row r="12" spans="2:21">
      <c r="B12" t="s">
        <v>241</v>
      </c>
      <c r="C12" s="11">
        <v>10558.599999999999</v>
      </c>
      <c r="D12" s="11">
        <v>10789.75</v>
      </c>
      <c r="E12" s="11">
        <v>11362.75</v>
      </c>
      <c r="F12" s="11">
        <v>11901.424999999999</v>
      </c>
      <c r="G12" s="11">
        <v>12549.575000000001</v>
      </c>
      <c r="H12" s="11">
        <v>13251.15</v>
      </c>
      <c r="I12" s="11">
        <v>13734.324999999999</v>
      </c>
      <c r="J12" s="11">
        <v>14116.4</v>
      </c>
      <c r="K12" s="11">
        <v>14543.325000000001</v>
      </c>
      <c r="L12" s="11">
        <v>14983.875</v>
      </c>
      <c r="M12" s="11">
        <v>15558.024999999998</v>
      </c>
      <c r="N12" s="11">
        <v>16160.575000000001</v>
      </c>
      <c r="O12" s="11">
        <v>16697.674999999996</v>
      </c>
      <c r="P12" s="11">
        <v>16663.2</v>
      </c>
      <c r="Q12" s="11">
        <v>15611.399999999998</v>
      </c>
      <c r="R12" s="11">
        <v>15254.225</v>
      </c>
      <c r="S12" s="11">
        <v>14941.1</v>
      </c>
      <c r="T12" s="11">
        <v>14078.25</v>
      </c>
      <c r="U12" s="11">
        <v>13497.974999999999</v>
      </c>
    </row>
    <row r="13" spans="2:21">
      <c r="B13" t="s">
        <v>231</v>
      </c>
      <c r="C13" s="11"/>
      <c r="D13" s="11"/>
      <c r="E13" s="11"/>
      <c r="F13" s="11"/>
      <c r="G13" s="11"/>
      <c r="H13" s="11">
        <v>28401150</v>
      </c>
      <c r="I13" s="11">
        <v>29417429</v>
      </c>
      <c r="J13" s="11">
        <v>30101520</v>
      </c>
      <c r="K13" s="11">
        <v>30804231</v>
      </c>
      <c r="L13" s="11">
        <v>31643225</v>
      </c>
      <c r="M13" s="11">
        <v>32594792</v>
      </c>
      <c r="N13" s="11">
        <v>33633185</v>
      </c>
      <c r="O13" s="11">
        <v>34342811</v>
      </c>
      <c r="P13" s="11">
        <v>34397218</v>
      </c>
      <c r="Q13" s="11">
        <v>32307095</v>
      </c>
      <c r="R13" s="11">
        <v>31649746</v>
      </c>
      <c r="S13" s="11">
        <v>31159488</v>
      </c>
      <c r="T13" s="11">
        <v>29623050</v>
      </c>
      <c r="U13" s="11">
        <v>28723625</v>
      </c>
    </row>
    <row r="14" spans="2:21">
      <c r="B14" t="s">
        <v>39</v>
      </c>
      <c r="C14" s="11"/>
      <c r="D14" s="11"/>
      <c r="E14" s="11"/>
      <c r="F14" s="11"/>
      <c r="G14" s="11"/>
      <c r="H14" s="11">
        <v>23299206</v>
      </c>
      <c r="I14" s="11">
        <v>24231356</v>
      </c>
      <c r="J14" s="11">
        <v>24934115</v>
      </c>
      <c r="K14" s="11">
        <v>25663350</v>
      </c>
      <c r="L14" s="11">
        <v>26427958</v>
      </c>
      <c r="M14" s="11">
        <v>27346569</v>
      </c>
      <c r="N14" s="11">
        <v>28349033</v>
      </c>
      <c r="O14" s="11">
        <v>29045751</v>
      </c>
      <c r="P14" s="11">
        <v>29096748</v>
      </c>
      <c r="Q14" s="11">
        <v>27346878</v>
      </c>
      <c r="R14" s="11">
        <v>26788195</v>
      </c>
      <c r="S14" s="11">
        <v>26405235</v>
      </c>
      <c r="T14" s="11">
        <v>24830917</v>
      </c>
      <c r="U14" s="11">
        <v>23898088</v>
      </c>
    </row>
    <row r="15" spans="2:21">
      <c r="B15" t="s">
        <v>42</v>
      </c>
      <c r="C15" s="11"/>
      <c r="D15" s="11"/>
      <c r="E15" s="11"/>
      <c r="F15" s="11"/>
      <c r="G15" s="11"/>
      <c r="H15" s="11">
        <v>312020</v>
      </c>
      <c r="I15" s="11">
        <v>334809</v>
      </c>
      <c r="J15" s="11">
        <v>355815</v>
      </c>
      <c r="K15" s="11">
        <v>379273</v>
      </c>
      <c r="L15" s="11">
        <v>401846</v>
      </c>
      <c r="M15" s="11">
        <v>431858</v>
      </c>
      <c r="N15" s="11">
        <v>465827</v>
      </c>
      <c r="O15" s="11">
        <v>503870</v>
      </c>
      <c r="P15" s="11">
        <v>537591</v>
      </c>
      <c r="Q15" s="11">
        <v>524529</v>
      </c>
      <c r="R15" s="11">
        <v>514788</v>
      </c>
      <c r="S15" s="11">
        <v>510810</v>
      </c>
      <c r="T15" s="11">
        <v>482627</v>
      </c>
      <c r="U15" s="11">
        <v>465846</v>
      </c>
    </row>
    <row r="19" spans="3:21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7"/>
  <sheetViews>
    <sheetView topLeftCell="A3" zoomScale="125" zoomScaleNormal="125" zoomScalePageLayoutView="125" workbookViewId="0">
      <pane xSplit="8840" topLeftCell="O1"/>
      <selection activeCell="B17" sqref="B17"/>
      <selection pane="topRight" activeCell="R27" sqref="R27"/>
    </sheetView>
  </sheetViews>
  <sheetFormatPr baseColWidth="10" defaultRowHeight="15" x14ac:dyDescent="0"/>
  <cols>
    <col min="1" max="1" width="5.33203125" customWidth="1"/>
    <col min="2" max="2" width="32.5" customWidth="1"/>
  </cols>
  <sheetData>
    <row r="2" spans="2:22">
      <c r="C2" t="s">
        <v>610</v>
      </c>
      <c r="D2" s="3"/>
    </row>
    <row r="3" spans="2:22">
      <c r="B3" s="12" t="s">
        <v>242</v>
      </c>
    </row>
    <row r="4" spans="2:22">
      <c r="B4" t="s">
        <v>48</v>
      </c>
    </row>
    <row r="5" spans="2:22">
      <c r="B5" t="s">
        <v>211</v>
      </c>
      <c r="S5" s="41"/>
      <c r="T5" s="41"/>
      <c r="U5" s="41"/>
      <c r="V5" s="41"/>
    </row>
    <row r="6" spans="2:22">
      <c r="S6" s="39"/>
      <c r="T6" s="39"/>
      <c r="U6" s="39"/>
      <c r="V6" s="39"/>
    </row>
    <row r="7" spans="2:22">
      <c r="B7" t="s">
        <v>235</v>
      </c>
      <c r="C7" s="9">
        <v>1995</v>
      </c>
      <c r="D7" s="9">
        <v>1996</v>
      </c>
      <c r="E7" s="9">
        <v>1997</v>
      </c>
      <c r="F7" s="9">
        <v>1998</v>
      </c>
      <c r="G7" s="9">
        <v>1999</v>
      </c>
      <c r="H7" s="9">
        <v>2000</v>
      </c>
      <c r="I7" s="9">
        <v>2001</v>
      </c>
      <c r="J7" s="9">
        <v>2001</v>
      </c>
      <c r="K7" s="9">
        <v>2003</v>
      </c>
      <c r="L7" s="9">
        <v>2004</v>
      </c>
      <c r="M7" s="9">
        <v>2005</v>
      </c>
      <c r="N7" s="9">
        <v>2006</v>
      </c>
      <c r="O7" s="9">
        <v>2007</v>
      </c>
      <c r="P7" s="9">
        <v>2008</v>
      </c>
      <c r="Q7" s="9">
        <v>2009</v>
      </c>
      <c r="R7" s="9">
        <v>2010</v>
      </c>
      <c r="S7" s="9">
        <v>2011</v>
      </c>
      <c r="T7" s="9" t="s">
        <v>621</v>
      </c>
      <c r="U7" s="9" t="s">
        <v>622</v>
      </c>
      <c r="V7" s="9" t="s">
        <v>623</v>
      </c>
    </row>
    <row r="8" spans="2:22">
      <c r="B8" t="s">
        <v>51</v>
      </c>
      <c r="C8" s="11">
        <v>13844.600000000002</v>
      </c>
      <c r="D8" s="11">
        <v>14044.899999999998</v>
      </c>
      <c r="E8" s="11">
        <v>14570.099999999999</v>
      </c>
      <c r="F8" s="11">
        <v>15208.800000000001</v>
      </c>
      <c r="G8" s="11">
        <v>15900.9</v>
      </c>
      <c r="H8" s="11">
        <v>16691</v>
      </c>
      <c r="I8" s="11">
        <v>17247.799999999996</v>
      </c>
      <c r="J8" s="11">
        <v>17692.900000000001</v>
      </c>
      <c r="K8" s="11">
        <v>18281.800000000003</v>
      </c>
      <c r="L8" s="11">
        <v>18970.099999999999</v>
      </c>
      <c r="M8" s="11">
        <v>19784</v>
      </c>
      <c r="N8" s="11">
        <v>20609.200000000004</v>
      </c>
      <c r="O8" s="11">
        <v>21284.9</v>
      </c>
      <c r="P8" s="11">
        <v>21324.100000000002</v>
      </c>
      <c r="Q8" s="11">
        <v>19986.800000000003</v>
      </c>
      <c r="R8" s="11">
        <v>19639.5</v>
      </c>
      <c r="S8" s="11">
        <v>19112.500000000004</v>
      </c>
      <c r="T8" s="11">
        <v>18337.7</v>
      </c>
      <c r="U8" s="11">
        <v>17798.3</v>
      </c>
      <c r="V8" s="11">
        <v>17962.900000000001</v>
      </c>
    </row>
    <row r="9" spans="2:22">
      <c r="B9" t="s">
        <v>10</v>
      </c>
      <c r="C9" s="11">
        <v>11057.900000000001</v>
      </c>
      <c r="D9" s="11">
        <v>11255.7</v>
      </c>
      <c r="E9" s="11">
        <v>11865.5</v>
      </c>
      <c r="F9" s="11">
        <v>12449.2</v>
      </c>
      <c r="G9" s="11">
        <v>13120.699999999999</v>
      </c>
      <c r="H9" s="11">
        <v>13855.9</v>
      </c>
      <c r="I9" s="11">
        <v>14392.299999999997</v>
      </c>
      <c r="J9" s="11">
        <v>14840.1</v>
      </c>
      <c r="K9" s="11">
        <v>15452.1</v>
      </c>
      <c r="L9" s="11">
        <v>16090.5</v>
      </c>
      <c r="M9" s="11">
        <v>16875.599999999999</v>
      </c>
      <c r="N9" s="11">
        <v>17701.600000000002</v>
      </c>
      <c r="O9" s="11">
        <v>18375.8</v>
      </c>
      <c r="P9" s="11">
        <v>18451.099999999999</v>
      </c>
      <c r="Q9" s="11">
        <v>17317.5</v>
      </c>
      <c r="R9" s="11">
        <v>17048.399999999998</v>
      </c>
      <c r="S9" s="11">
        <v>16598.400000000001</v>
      </c>
      <c r="T9" s="11">
        <v>15817</v>
      </c>
      <c r="U9" s="11">
        <v>15299</v>
      </c>
      <c r="V9" s="11">
        <v>15497.699999999999</v>
      </c>
    </row>
    <row r="10" spans="2:22">
      <c r="B10" t="s">
        <v>188</v>
      </c>
      <c r="C10" s="11">
        <v>14359.3</v>
      </c>
      <c r="D10" s="11">
        <v>14719.7</v>
      </c>
      <c r="E10" s="11">
        <v>15256</v>
      </c>
      <c r="F10" s="11">
        <v>15926.8</v>
      </c>
      <c r="G10" s="11">
        <v>16664.899999999998</v>
      </c>
      <c r="H10" s="11">
        <v>17485.199999999997</v>
      </c>
      <c r="I10" s="11">
        <v>18058.899999999998</v>
      </c>
      <c r="J10" s="11">
        <v>18482.099999999999</v>
      </c>
      <c r="K10" s="11">
        <v>19080.2</v>
      </c>
      <c r="L10" s="11">
        <v>19769.600000000002</v>
      </c>
      <c r="M10" s="11">
        <v>20600.899999999998</v>
      </c>
      <c r="N10" s="11">
        <v>21486.7</v>
      </c>
      <c r="O10" s="11">
        <v>22170.800000000003</v>
      </c>
      <c r="P10" s="11">
        <v>22161.600000000002</v>
      </c>
      <c r="Q10" s="11">
        <v>20811.400000000001</v>
      </c>
      <c r="R10" s="11">
        <v>20338.800000000003</v>
      </c>
      <c r="S10" s="11">
        <v>19815.199999999997</v>
      </c>
      <c r="T10" s="11">
        <v>18956.400000000001</v>
      </c>
      <c r="U10" s="11">
        <v>18452.400000000001</v>
      </c>
      <c r="V10" s="11">
        <v>18625.400000000001</v>
      </c>
    </row>
    <row r="11" spans="2:22">
      <c r="B11" t="s">
        <v>29</v>
      </c>
      <c r="C11" s="11">
        <v>11467.699999999999</v>
      </c>
      <c r="D11" s="11">
        <v>11773.3</v>
      </c>
      <c r="E11" s="11">
        <v>12393.1</v>
      </c>
      <c r="F11" s="11">
        <v>13006</v>
      </c>
      <c r="G11" s="11">
        <v>13718.2</v>
      </c>
      <c r="H11" s="11">
        <v>14470.900000000001</v>
      </c>
      <c r="I11" s="11">
        <v>15033</v>
      </c>
      <c r="J11" s="11">
        <v>15480.699999999999</v>
      </c>
      <c r="K11" s="11">
        <v>16100.7</v>
      </c>
      <c r="L11" s="11">
        <v>16758.800000000003</v>
      </c>
      <c r="M11" s="11">
        <v>17579.300000000003</v>
      </c>
      <c r="N11" s="11">
        <v>18448.400000000001</v>
      </c>
      <c r="O11" s="11">
        <v>19150.8</v>
      </c>
      <c r="P11" s="11">
        <v>19213.300000000003</v>
      </c>
      <c r="Q11" s="11">
        <v>18066.099999999999</v>
      </c>
      <c r="R11" s="11">
        <v>17682.5</v>
      </c>
      <c r="S11" s="11">
        <v>17236.100000000002</v>
      </c>
      <c r="T11" s="11">
        <v>16388.8</v>
      </c>
      <c r="U11" s="11">
        <v>15902.3</v>
      </c>
      <c r="V11" s="11">
        <v>16104.099999999999</v>
      </c>
    </row>
    <row r="12" spans="2:22">
      <c r="B12" t="s">
        <v>183</v>
      </c>
      <c r="C12" s="11">
        <v>13284.899999999998</v>
      </c>
      <c r="D12" s="11">
        <v>13450.3</v>
      </c>
      <c r="E12" s="11">
        <v>13927.7</v>
      </c>
      <c r="F12" s="11">
        <v>14517.099999999999</v>
      </c>
      <c r="G12" s="11">
        <v>15186.599999999999</v>
      </c>
      <c r="H12" s="11">
        <v>15923.600000000002</v>
      </c>
      <c r="I12" s="11">
        <v>16481.699999999997</v>
      </c>
      <c r="J12" s="11">
        <v>16893.600000000002</v>
      </c>
      <c r="K12" s="11">
        <v>17379.2</v>
      </c>
      <c r="L12" s="11">
        <v>17869.400000000001</v>
      </c>
      <c r="M12" s="11">
        <v>18513.400000000001</v>
      </c>
      <c r="N12" s="11">
        <v>19192.599999999999</v>
      </c>
      <c r="O12" s="11">
        <v>19812.400000000001</v>
      </c>
      <c r="P12" s="11">
        <v>19849.800000000003</v>
      </c>
      <c r="Q12" s="11">
        <v>18642.099999999999</v>
      </c>
      <c r="R12" s="11">
        <v>18148.099999999999</v>
      </c>
      <c r="S12" s="11">
        <v>17647.200000000004</v>
      </c>
      <c r="T12" s="11">
        <v>16782.699999999997</v>
      </c>
      <c r="U12" s="11">
        <v>16189.900000000001</v>
      </c>
      <c r="V12" s="11">
        <v>16364.4</v>
      </c>
    </row>
    <row r="13" spans="2:22">
      <c r="B13" t="s">
        <v>38</v>
      </c>
      <c r="C13" s="11">
        <v>10590.5</v>
      </c>
      <c r="D13" s="11">
        <v>10812.1</v>
      </c>
      <c r="E13" s="11">
        <v>11402.699999999999</v>
      </c>
      <c r="F13" s="11">
        <v>11942.3</v>
      </c>
      <c r="G13" s="11">
        <v>12594.3</v>
      </c>
      <c r="H13" s="11">
        <v>13283.4</v>
      </c>
      <c r="I13" s="11">
        <v>13813.3</v>
      </c>
      <c r="J13" s="11">
        <v>14246.5</v>
      </c>
      <c r="K13" s="11">
        <v>14744.5</v>
      </c>
      <c r="L13" s="11">
        <v>15202.5</v>
      </c>
      <c r="M13" s="11">
        <v>15831.9</v>
      </c>
      <c r="N13" s="11">
        <v>16505.5</v>
      </c>
      <c r="O13" s="11">
        <v>17116.5</v>
      </c>
      <c r="P13" s="11">
        <v>17160.900000000001</v>
      </c>
      <c r="Q13" s="11">
        <v>16132.1</v>
      </c>
      <c r="R13" s="11">
        <v>15739.8</v>
      </c>
      <c r="S13" s="11">
        <v>15303.300000000001</v>
      </c>
      <c r="T13" s="11">
        <v>14458.5</v>
      </c>
      <c r="U13" s="11">
        <v>13873.6</v>
      </c>
      <c r="V13" s="11">
        <v>14071.4</v>
      </c>
    </row>
    <row r="14" spans="2:22">
      <c r="B14" t="s">
        <v>236</v>
      </c>
      <c r="C14" s="11">
        <v>24073222.200000003</v>
      </c>
      <c r="D14" s="11">
        <v>24440970.899999999</v>
      </c>
      <c r="E14" s="11">
        <v>25388310.300000001</v>
      </c>
      <c r="F14" s="11">
        <v>26630064.900000002</v>
      </c>
      <c r="G14" s="11">
        <v>27922829.899999999</v>
      </c>
      <c r="H14" s="11">
        <v>29255236.399999999</v>
      </c>
      <c r="I14" s="11">
        <v>30399247.699999996</v>
      </c>
      <c r="J14" s="11">
        <v>31220430.800000001</v>
      </c>
      <c r="K14" s="11">
        <v>32101723.399999999</v>
      </c>
      <c r="L14" s="11">
        <v>33036560.399999999</v>
      </c>
      <c r="M14" s="11">
        <v>34139281.599999994</v>
      </c>
      <c r="N14" s="11">
        <v>35358289.700000003</v>
      </c>
      <c r="O14" s="11">
        <v>36258568.399999999</v>
      </c>
      <c r="P14" s="11">
        <v>36518637.200000003</v>
      </c>
      <c r="Q14" s="11">
        <v>34370781.100000001</v>
      </c>
      <c r="R14" s="11">
        <v>33591316.700000003</v>
      </c>
      <c r="S14" s="11">
        <v>32787701</v>
      </c>
      <c r="T14" s="11">
        <v>31172873</v>
      </c>
      <c r="U14" s="11">
        <v>30177983.5</v>
      </c>
      <c r="V14" s="11">
        <v>30501828.800000001</v>
      </c>
    </row>
    <row r="15" spans="2:22">
      <c r="B15" t="s">
        <v>39</v>
      </c>
      <c r="C15" s="11">
        <v>18476323.800000001</v>
      </c>
      <c r="D15" s="11">
        <v>18936865.800000001</v>
      </c>
      <c r="E15" s="11">
        <v>20053333.800000001</v>
      </c>
      <c r="F15" s="11">
        <v>21149702.500000004</v>
      </c>
      <c r="G15" s="11">
        <v>22399285.399999999</v>
      </c>
      <c r="H15" s="11">
        <v>23621685.5</v>
      </c>
      <c r="I15" s="11">
        <v>24701867</v>
      </c>
      <c r="J15" s="11">
        <v>25565815.199999999</v>
      </c>
      <c r="K15" s="11">
        <v>26488213.399999999</v>
      </c>
      <c r="L15" s="11">
        <v>27358160.300000004</v>
      </c>
      <c r="M15" s="11">
        <v>28448153.899999999</v>
      </c>
      <c r="N15" s="11">
        <v>29650556.700000003</v>
      </c>
      <c r="O15" s="11">
        <v>30541520.300000001</v>
      </c>
      <c r="P15" s="11">
        <v>30781582.900000002</v>
      </c>
      <c r="Q15" s="11">
        <v>29022178</v>
      </c>
      <c r="R15" s="11">
        <v>28418422.699999999</v>
      </c>
      <c r="S15" s="11">
        <v>27721066.000000007</v>
      </c>
      <c r="T15" s="11">
        <v>26150161.799999997</v>
      </c>
      <c r="U15" s="11">
        <v>25162203.899999999</v>
      </c>
      <c r="V15" s="11">
        <v>25536804.300000004</v>
      </c>
    </row>
    <row r="16" spans="2:22">
      <c r="B16" t="s">
        <v>184</v>
      </c>
      <c r="C16" s="30">
        <f>C12/C10</f>
        <v>0.92517741115513974</v>
      </c>
      <c r="D16" s="30">
        <f t="shared" ref="D16:V16" si="0">D12/D10</f>
        <v>0.91376182938510964</v>
      </c>
      <c r="E16" s="30">
        <f t="shared" si="0"/>
        <v>0.91293261667540648</v>
      </c>
      <c r="F16" s="30">
        <f t="shared" si="0"/>
        <v>0.91148881131175119</v>
      </c>
      <c r="G16" s="30">
        <f t="shared" si="0"/>
        <v>0.91129259701528365</v>
      </c>
      <c r="H16" s="30">
        <f t="shared" si="0"/>
        <v>0.91069018369821364</v>
      </c>
      <c r="I16" s="30">
        <f t="shared" si="0"/>
        <v>0.91266356201097509</v>
      </c>
      <c r="J16" s="30">
        <f t="shared" si="0"/>
        <v>0.9140519746132747</v>
      </c>
      <c r="K16" s="30">
        <f t="shared" si="0"/>
        <v>0.91084999109024012</v>
      </c>
      <c r="L16" s="30">
        <f t="shared" si="0"/>
        <v>0.90388272903852374</v>
      </c>
      <c r="M16" s="30">
        <f t="shared" si="0"/>
        <v>0.89866947560543486</v>
      </c>
      <c r="N16" s="30">
        <f t="shared" si="0"/>
        <v>0.89323162700647363</v>
      </c>
      <c r="O16" s="30">
        <f t="shared" si="0"/>
        <v>0.89362585021740304</v>
      </c>
      <c r="P16" s="30">
        <f t="shared" si="0"/>
        <v>0.89568442711717566</v>
      </c>
      <c r="Q16" s="30">
        <f t="shared" si="0"/>
        <v>0.89576386019201004</v>
      </c>
      <c r="R16" s="30">
        <f t="shared" si="0"/>
        <v>0.89228961393985862</v>
      </c>
      <c r="S16" s="30">
        <f t="shared" si="0"/>
        <v>0.89058904275505713</v>
      </c>
      <c r="T16" s="30">
        <f t="shared" si="0"/>
        <v>0.88533160304699188</v>
      </c>
      <c r="U16" s="30">
        <f t="shared" si="0"/>
        <v>0.87738722334222108</v>
      </c>
      <c r="V16" s="30">
        <f t="shared" si="0"/>
        <v>0.87860663395148553</v>
      </c>
    </row>
    <row r="17" spans="2:22">
      <c r="B17" t="s">
        <v>216</v>
      </c>
      <c r="C17" s="30">
        <f>(C14/52)/C12</f>
        <v>34.847577382534375</v>
      </c>
      <c r="D17" s="30">
        <f t="shared" ref="D17:U17" si="1">(D14/52)/D12</f>
        <v>34.94484666913349</v>
      </c>
      <c r="E17" s="30">
        <f t="shared" si="1"/>
        <v>35.055087095389872</v>
      </c>
      <c r="F17" s="30">
        <f t="shared" si="1"/>
        <v>35.276786182660985</v>
      </c>
      <c r="G17" s="30">
        <f t="shared" si="1"/>
        <v>35.358638409974787</v>
      </c>
      <c r="H17" s="30">
        <f t="shared" si="1"/>
        <v>35.331250470999009</v>
      </c>
      <c r="I17" s="30">
        <f t="shared" si="1"/>
        <v>35.469697744024728</v>
      </c>
      <c r="J17" s="30">
        <f t="shared" si="1"/>
        <v>35.539665908983281</v>
      </c>
      <c r="K17" s="30">
        <f t="shared" si="1"/>
        <v>35.521821177924444</v>
      </c>
      <c r="L17" s="30">
        <f t="shared" si="1"/>
        <v>35.553430402294936</v>
      </c>
      <c r="M17" s="30">
        <f t="shared" si="1"/>
        <v>35.462132625765449</v>
      </c>
      <c r="N17" s="30">
        <f t="shared" si="1"/>
        <v>35.428608401956211</v>
      </c>
      <c r="O17" s="30">
        <f t="shared" si="1"/>
        <v>35.194129007008812</v>
      </c>
      <c r="P17" s="30">
        <f t="shared" si="1"/>
        <v>35.379776351166491</v>
      </c>
      <c r="Q17" s="30">
        <f t="shared" si="1"/>
        <v>35.456121339086515</v>
      </c>
      <c r="R17" s="30">
        <f t="shared" si="1"/>
        <v>35.595288741817861</v>
      </c>
      <c r="S17" s="30">
        <f t="shared" si="1"/>
        <v>35.729901147970295</v>
      </c>
      <c r="T17" s="30">
        <f t="shared" si="1"/>
        <v>35.720016858019093</v>
      </c>
      <c r="U17" s="30">
        <f t="shared" si="1"/>
        <v>35.846165605622112</v>
      </c>
      <c r="V17" s="30">
        <f>(V14/52)/V12</f>
        <v>35.844493581752509</v>
      </c>
    </row>
    <row r="18" spans="2:2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2">
      <c r="B19" t="s">
        <v>206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2">
      <c r="B20" t="s">
        <v>42</v>
      </c>
      <c r="C20" s="11">
        <v>219492</v>
      </c>
      <c r="D20" s="11">
        <v>233056</v>
      </c>
      <c r="E20" s="11">
        <v>251313</v>
      </c>
      <c r="F20" s="11">
        <v>268361</v>
      </c>
      <c r="G20" s="11">
        <v>288624</v>
      </c>
      <c r="H20" s="11">
        <v>313263</v>
      </c>
      <c r="I20" s="11">
        <v>337835</v>
      </c>
      <c r="J20" s="11">
        <v>360690</v>
      </c>
      <c r="K20" s="11">
        <v>386223</v>
      </c>
      <c r="L20" s="11">
        <v>411320</v>
      </c>
      <c r="M20" s="11">
        <v>444044</v>
      </c>
      <c r="N20" s="11">
        <v>481152</v>
      </c>
      <c r="O20" s="11">
        <v>522556</v>
      </c>
      <c r="P20" s="11">
        <v>559777</v>
      </c>
      <c r="Q20" s="11">
        <v>549173</v>
      </c>
      <c r="R20" s="11">
        <v>541475</v>
      </c>
      <c r="S20" s="11">
        <v>530986</v>
      </c>
      <c r="T20" s="11">
        <v>498602</v>
      </c>
      <c r="U20" s="11">
        <v>486630</v>
      </c>
      <c r="V20" s="11">
        <v>490829</v>
      </c>
    </row>
    <row r="21" spans="2:22">
      <c r="B21" t="s">
        <v>194</v>
      </c>
      <c r="C21" s="11">
        <v>424772</v>
      </c>
      <c r="D21" s="11">
        <v>450021</v>
      </c>
      <c r="E21" s="11">
        <v>475301</v>
      </c>
      <c r="F21" s="11">
        <v>505574</v>
      </c>
      <c r="G21" s="11">
        <v>538938</v>
      </c>
      <c r="H21" s="11">
        <v>586321</v>
      </c>
      <c r="I21" s="11">
        <v>636824</v>
      </c>
      <c r="J21" s="11">
        <v>682380</v>
      </c>
      <c r="K21" s="11">
        <v>727685</v>
      </c>
      <c r="L21" s="11">
        <v>776193</v>
      </c>
      <c r="M21" s="11">
        <v>834247</v>
      </c>
      <c r="N21" s="11">
        <v>900092</v>
      </c>
      <c r="O21" s="11">
        <v>972855</v>
      </c>
      <c r="P21" s="11">
        <v>1025672</v>
      </c>
      <c r="Q21" s="11">
        <v>1006122</v>
      </c>
      <c r="R21" s="11">
        <v>989913</v>
      </c>
      <c r="S21" s="11">
        <v>983721</v>
      </c>
      <c r="T21" s="11">
        <v>957140</v>
      </c>
      <c r="U21" s="11">
        <v>941293</v>
      </c>
      <c r="V21" s="11">
        <v>948309</v>
      </c>
    </row>
    <row r="22" spans="2:22">
      <c r="B22" t="s">
        <v>237</v>
      </c>
      <c r="C22" s="30">
        <v>66.057556563825074</v>
      </c>
      <c r="D22" s="30">
        <v>67.760268105116211</v>
      </c>
      <c r="E22" s="30">
        <v>70.071688851440584</v>
      </c>
      <c r="F22" s="30">
        <v>72.860397619808097</v>
      </c>
      <c r="G22" s="30">
        <v>75.952512110131181</v>
      </c>
      <c r="H22" s="30">
        <v>80.071049333163288</v>
      </c>
      <c r="I22" s="30">
        <v>83.358856716313312</v>
      </c>
      <c r="J22" s="30">
        <v>85.723787159094414</v>
      </c>
      <c r="K22" s="30">
        <v>88.14608274806487</v>
      </c>
      <c r="L22" s="30">
        <v>90.701972104014445</v>
      </c>
      <c r="M22" s="30">
        <v>93.904848648120009</v>
      </c>
      <c r="N22" s="30">
        <v>97.982196642875579</v>
      </c>
      <c r="O22" s="30">
        <v>102.11107095402114</v>
      </c>
      <c r="P22" s="30">
        <v>103.4780728074373</v>
      </c>
      <c r="Q22" s="30">
        <v>99.989564978876544</v>
      </c>
      <c r="R22" s="30">
        <v>100</v>
      </c>
      <c r="S22" s="30">
        <v>99.41873679808225</v>
      </c>
      <c r="T22" s="30">
        <v>96.969552865275361</v>
      </c>
      <c r="U22" s="30">
        <v>95.450788037764923</v>
      </c>
      <c r="V22" s="30">
        <v>96.797431925631415</v>
      </c>
    </row>
    <row r="23" spans="2:22">
      <c r="B23" t="s">
        <v>238</v>
      </c>
      <c r="C23" s="11">
        <f>$R$21*C22/100</f>
        <v>653912.3399076577</v>
      </c>
      <c r="D23" s="11">
        <f t="shared" ref="D23:V23" si="2">$R$21*D22/100</f>
        <v>670767.70280739898</v>
      </c>
      <c r="E23" s="11">
        <f t="shared" si="2"/>
        <v>693648.7572599611</v>
      </c>
      <c r="F23" s="11">
        <f t="shared" si="2"/>
        <v>721254.54789017094</v>
      </c>
      <c r="G23" s="11">
        <f t="shared" si="2"/>
        <v>751863.79120476288</v>
      </c>
      <c r="H23" s="11">
        <f t="shared" si="2"/>
        <v>792633.72658539668</v>
      </c>
      <c r="I23" s="11">
        <f t="shared" si="2"/>
        <v>825180.15928615851</v>
      </c>
      <c r="J23" s="11">
        <f t="shared" si="2"/>
        <v>848590.91318020632</v>
      </c>
      <c r="K23" s="11">
        <f t="shared" si="2"/>
        <v>872569.53211385151</v>
      </c>
      <c r="L23" s="11">
        <f t="shared" si="2"/>
        <v>897870.61311401252</v>
      </c>
      <c r="M23" s="11">
        <f t="shared" si="2"/>
        <v>929576.30439806415</v>
      </c>
      <c r="N23" s="11">
        <f t="shared" si="2"/>
        <v>969938.50225338887</v>
      </c>
      <c r="O23" s="11">
        <f t="shared" si="2"/>
        <v>1010810.7658130793</v>
      </c>
      <c r="P23" s="11">
        <f t="shared" si="2"/>
        <v>1024342.8948702867</v>
      </c>
      <c r="Q23" s="11">
        <f t="shared" si="2"/>
        <v>989809.70236934617</v>
      </c>
      <c r="R23" s="11">
        <f t="shared" si="2"/>
        <v>989913</v>
      </c>
      <c r="S23" s="11">
        <f t="shared" si="2"/>
        <v>984159</v>
      </c>
      <c r="T23" s="11">
        <f t="shared" si="2"/>
        <v>959914.20985523332</v>
      </c>
      <c r="U23" s="11">
        <f t="shared" si="2"/>
        <v>944879.75938827987</v>
      </c>
      <c r="V23" s="11">
        <f t="shared" si="2"/>
        <v>958210.36229797569</v>
      </c>
    </row>
    <row r="24" spans="2:22">
      <c r="B24" t="s">
        <v>239</v>
      </c>
      <c r="C24" s="32">
        <f>C21/C23</f>
        <v>0.64958553934000418</v>
      </c>
      <c r="D24" s="32">
        <f t="shared" ref="D24:V24" si="3">D21/D23</f>
        <v>0.67090439524220336</v>
      </c>
      <c r="E24" s="32">
        <f t="shared" si="3"/>
        <v>0.68521855625825023</v>
      </c>
      <c r="F24" s="32">
        <f t="shared" si="3"/>
        <v>0.70096473079984833</v>
      </c>
      <c r="G24" s="32">
        <f t="shared" si="3"/>
        <v>0.716802705894937</v>
      </c>
      <c r="H24" s="32">
        <f t="shared" si="3"/>
        <v>0.73971240477720324</v>
      </c>
      <c r="I24" s="32">
        <f t="shared" si="3"/>
        <v>0.77173935029036511</v>
      </c>
      <c r="J24" s="32">
        <f t="shared" si="3"/>
        <v>0.80413305092166376</v>
      </c>
      <c r="K24" s="32">
        <f t="shared" si="3"/>
        <v>0.83395646217114627</v>
      </c>
      <c r="L24" s="32">
        <f t="shared" si="3"/>
        <v>0.86448201852602369</v>
      </c>
      <c r="M24" s="32">
        <f t="shared" si="3"/>
        <v>0.89744865058733025</v>
      </c>
      <c r="N24" s="32">
        <f t="shared" si="3"/>
        <v>0.92798873115035696</v>
      </c>
      <c r="O24" s="32">
        <f t="shared" si="3"/>
        <v>0.9624501765347262</v>
      </c>
      <c r="P24" s="32">
        <f t="shared" si="3"/>
        <v>1.001297519743017</v>
      </c>
      <c r="Q24" s="32">
        <f t="shared" si="3"/>
        <v>1.0164802361419638</v>
      </c>
      <c r="R24" s="32">
        <f t="shared" si="3"/>
        <v>1</v>
      </c>
      <c r="S24" s="32">
        <f t="shared" si="3"/>
        <v>0.99955494996235361</v>
      </c>
      <c r="T24" s="32">
        <f t="shared" si="3"/>
        <v>0.99710993979800366</v>
      </c>
      <c r="U24" s="32">
        <f t="shared" si="3"/>
        <v>0.99620400442210555</v>
      </c>
      <c r="V24" s="32">
        <f t="shared" si="3"/>
        <v>0.98966681775990162</v>
      </c>
    </row>
    <row r="25" spans="2:22">
      <c r="B25" s="44" t="s">
        <v>642</v>
      </c>
      <c r="C25" s="11">
        <v>459337</v>
      </c>
      <c r="D25" s="11">
        <v>487992</v>
      </c>
      <c r="E25" s="11">
        <v>518049</v>
      </c>
      <c r="F25" s="11">
        <v>554042</v>
      </c>
      <c r="G25" s="11">
        <v>594316</v>
      </c>
      <c r="H25" s="11">
        <v>646250</v>
      </c>
      <c r="I25" s="11">
        <v>699528</v>
      </c>
      <c r="J25" s="11">
        <v>749288</v>
      </c>
      <c r="K25" s="11">
        <v>803472</v>
      </c>
      <c r="L25" s="11">
        <v>861420</v>
      </c>
      <c r="M25" s="11">
        <v>930566</v>
      </c>
      <c r="N25" s="11">
        <v>1007974</v>
      </c>
      <c r="O25" s="11">
        <v>1080807</v>
      </c>
      <c r="P25" s="11">
        <v>1116207</v>
      </c>
      <c r="Q25" s="11">
        <v>1079034</v>
      </c>
      <c r="R25" s="11">
        <v>1080913</v>
      </c>
      <c r="S25" s="11">
        <v>1070413</v>
      </c>
      <c r="T25" s="11">
        <v>1042872</v>
      </c>
      <c r="U25" s="11">
        <v>1031272</v>
      </c>
      <c r="V25" s="11">
        <v>1041160</v>
      </c>
    </row>
    <row r="26" spans="2:22">
      <c r="B26" s="44" t="s">
        <v>646</v>
      </c>
      <c r="C26" s="28">
        <v>65.726893627465955</v>
      </c>
      <c r="D26" s="28">
        <v>67.484907057925611</v>
      </c>
      <c r="E26" s="28">
        <v>69.974836711645239</v>
      </c>
      <c r="F26" s="28">
        <v>72.987927524534882</v>
      </c>
      <c r="G26" s="28">
        <v>76.261332831586756</v>
      </c>
      <c r="H26" s="28">
        <v>80.294875149525538</v>
      </c>
      <c r="I26" s="28">
        <v>83.507539887229655</v>
      </c>
      <c r="J26" s="28">
        <v>85.912389144197562</v>
      </c>
      <c r="K26" s="28">
        <v>88.650897571291054</v>
      </c>
      <c r="L26" s="28">
        <v>91.458255435415651</v>
      </c>
      <c r="M26" s="28">
        <v>94.863281682855032</v>
      </c>
      <c r="N26" s="28">
        <v>98.822994857855136</v>
      </c>
      <c r="O26" s="28">
        <v>102.54758058590956</v>
      </c>
      <c r="P26" s="28">
        <v>103.69193510012593</v>
      </c>
      <c r="Q26" s="28">
        <v>99.986193259159933</v>
      </c>
      <c r="R26" s="28">
        <v>100</v>
      </c>
      <c r="S26" s="28">
        <v>98.999940567432446</v>
      </c>
      <c r="T26" s="28">
        <v>96.405848069457036</v>
      </c>
      <c r="U26" s="28">
        <v>94.793925635268437</v>
      </c>
      <c r="V26" s="28">
        <v>96.083830876989055</v>
      </c>
    </row>
    <row r="27" spans="2:22">
      <c r="B27" s="44" t="s">
        <v>649</v>
      </c>
      <c r="C27" s="11">
        <f>$R25*C26/100</f>
        <v>710450.53771545109</v>
      </c>
      <c r="D27" s="11">
        <f t="shared" ref="D27:V27" si="4">$R25*D26/100</f>
        <v>729453.13342703553</v>
      </c>
      <c r="E27" s="11">
        <f t="shared" si="4"/>
        <v>756367.10674494598</v>
      </c>
      <c r="F27" s="11">
        <f t="shared" si="4"/>
        <v>788935.99704327574</v>
      </c>
      <c r="G27" s="11">
        <f t="shared" si="4"/>
        <v>824318.66054988932</v>
      </c>
      <c r="H27" s="11">
        <f t="shared" si="4"/>
        <v>867917.74382499093</v>
      </c>
      <c r="I27" s="11">
        <f t="shared" si="4"/>
        <v>902643.85462125065</v>
      </c>
      <c r="J27" s="11">
        <f t="shared" si="4"/>
        <v>928638.18287022028</v>
      </c>
      <c r="K27" s="11">
        <f t="shared" si="4"/>
        <v>958239.0764647692</v>
      </c>
      <c r="L27" s="11">
        <f t="shared" si="4"/>
        <v>988584.17257461441</v>
      </c>
      <c r="M27" s="11">
        <f t="shared" si="4"/>
        <v>1025389.5439365987</v>
      </c>
      <c r="N27" s="11">
        <f t="shared" si="4"/>
        <v>1068190.5984078876</v>
      </c>
      <c r="O27" s="11">
        <f t="shared" si="4"/>
        <v>1108450.1297385725</v>
      </c>
      <c r="P27" s="11">
        <f t="shared" si="4"/>
        <v>1120819.6064488243</v>
      </c>
      <c r="Q27" s="11">
        <f t="shared" si="4"/>
        <v>1080763.7611433833</v>
      </c>
      <c r="R27" s="11">
        <f t="shared" si="4"/>
        <v>1080913</v>
      </c>
      <c r="S27" s="11">
        <f t="shared" si="4"/>
        <v>1070103.2275856512</v>
      </c>
      <c r="T27" s="11">
        <f t="shared" si="4"/>
        <v>1042063.3445430101</v>
      </c>
      <c r="U27" s="11">
        <f t="shared" si="4"/>
        <v>1024639.8654019492</v>
      </c>
      <c r="V27" s="11">
        <f t="shared" si="4"/>
        <v>1038582.6188473887</v>
      </c>
    </row>
    <row r="28" spans="2:22">
      <c r="B28" s="44" t="s">
        <v>644</v>
      </c>
      <c r="C28" s="26">
        <f>C25/C27</f>
        <v>0.64654325053656747</v>
      </c>
      <c r="D28" s="26">
        <f t="shared" ref="D28:V28" si="5">D25/D27</f>
        <v>0.66898334881004662</v>
      </c>
      <c r="E28" s="26">
        <f t="shared" si="5"/>
        <v>0.6849174103160609</v>
      </c>
      <c r="F28" s="26">
        <f t="shared" si="5"/>
        <v>0.70226482512701083</v>
      </c>
      <c r="G28" s="26">
        <f t="shared" si="5"/>
        <v>0.7209784619015438</v>
      </c>
      <c r="H28" s="26">
        <f t="shared" si="5"/>
        <v>0.74459821175209373</v>
      </c>
      <c r="I28" s="26">
        <f t="shared" si="5"/>
        <v>0.77497674904519454</v>
      </c>
      <c r="J28" s="26">
        <f t="shared" si="5"/>
        <v>0.80686753336386885</v>
      </c>
      <c r="K28" s="26">
        <f t="shared" si="5"/>
        <v>0.8384880347024134</v>
      </c>
      <c r="L28" s="26">
        <f t="shared" si="5"/>
        <v>0.87136737962996613</v>
      </c>
      <c r="M28" s="26">
        <f t="shared" si="5"/>
        <v>0.90752437013102427</v>
      </c>
      <c r="N28" s="26">
        <f t="shared" si="5"/>
        <v>0.94362747762652188</v>
      </c>
      <c r="O28" s="26">
        <f t="shared" si="5"/>
        <v>0.97506145833995062</v>
      </c>
      <c r="P28" s="26">
        <f t="shared" si="5"/>
        <v>0.99588461299009678</v>
      </c>
      <c r="Q28" s="26">
        <f t="shared" si="5"/>
        <v>0.99839950116244336</v>
      </c>
      <c r="R28" s="26">
        <f t="shared" si="5"/>
        <v>1</v>
      </c>
      <c r="S28" s="26">
        <f t="shared" si="5"/>
        <v>1.0002894790019909</v>
      </c>
      <c r="T28" s="26">
        <f t="shared" si="5"/>
        <v>1.0007760137243331</v>
      </c>
      <c r="U28" s="26">
        <f t="shared" si="5"/>
        <v>1.0064726493883285</v>
      </c>
      <c r="V28" s="26">
        <f t="shared" si="5"/>
        <v>1.0024816332430748</v>
      </c>
    </row>
    <row r="29" spans="2:22">
      <c r="B29" s="44" t="s">
        <v>645</v>
      </c>
      <c r="C29" s="11">
        <v>34565</v>
      </c>
      <c r="D29" s="11">
        <v>37971</v>
      </c>
      <c r="E29" s="11">
        <v>42748</v>
      </c>
      <c r="F29" s="11">
        <v>48468</v>
      </c>
      <c r="G29" s="11">
        <v>55378</v>
      </c>
      <c r="H29" s="11">
        <v>59929</v>
      </c>
      <c r="I29" s="11">
        <v>62704</v>
      </c>
      <c r="J29" s="11">
        <v>66908</v>
      </c>
      <c r="K29" s="11">
        <v>75787</v>
      </c>
      <c r="L29" s="11">
        <v>85227</v>
      </c>
      <c r="M29" s="11">
        <v>96319</v>
      </c>
      <c r="N29" s="11">
        <v>107882</v>
      </c>
      <c r="O29" s="11">
        <v>107952</v>
      </c>
      <c r="P29" s="11">
        <v>90535</v>
      </c>
      <c r="Q29" s="11">
        <v>72912</v>
      </c>
      <c r="R29" s="11">
        <v>91000</v>
      </c>
      <c r="S29" s="11">
        <v>86692</v>
      </c>
      <c r="T29" s="11">
        <v>85732</v>
      </c>
      <c r="U29" s="11">
        <v>89979</v>
      </c>
      <c r="V29" s="11">
        <v>92851</v>
      </c>
    </row>
    <row r="30" spans="2:22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2:22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</row>
    <row r="32" spans="2:22"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3:22"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</row>
    <row r="34" spans="3:22"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</row>
    <row r="35" spans="3:22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</row>
    <row r="36" spans="3:2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</row>
    <row r="37" spans="3:2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1. CNE86</vt:lpstr>
      <vt:lpstr>2. CNE95</vt:lpstr>
      <vt:lpstr>3. CNTR95 anual</vt:lpstr>
      <vt:lpstr>4. CNE00</vt:lpstr>
      <vt:lpstr>5. CNTR00 anual</vt:lpstr>
      <vt:lpstr>6. CNE08</vt:lpstr>
      <vt:lpstr>7. CNTR08 anual</vt:lpstr>
      <vt:lpstr>8. CNE&amp;TR10</vt:lpstr>
      <vt:lpstr>9. OTROS</vt:lpstr>
      <vt:lpstr>10. Alcaide 2000b</vt:lpstr>
      <vt:lpstr>11. cntr trimestral</vt:lpstr>
    </vt:vector>
  </TitlesOfParts>
  <Company>Fedea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2015-12-28T18:51:49Z</dcterms:created>
  <dcterms:modified xsi:type="dcterms:W3CDTF">2016-01-20T12:31:14Z</dcterms:modified>
</cp:coreProperties>
</file>